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СС с ЦЕНИ" sheetId="1" r:id="rId1"/>
  </sheets>
  <definedNames>
    <definedName name="_xlnm.Print_Area" localSheetId="0">'КСС с ЦЕНИ'!$A$1:$F$477</definedName>
  </definedNames>
  <calcPr fullCalcOnLoad="1"/>
</workbook>
</file>

<file path=xl/sharedStrings.xml><?xml version="1.0" encoding="utf-8"?>
<sst xmlns="http://schemas.openxmlformats.org/spreadsheetml/2006/main" count="863" uniqueCount="259">
  <si>
    <t>№</t>
  </si>
  <si>
    <t>Боядисване тавани бял латекс</t>
  </si>
  <si>
    <t>Количество</t>
  </si>
  <si>
    <t>Боядисване стени с цветен  латекс</t>
  </si>
  <si>
    <t>Боядисване блажна боя по цокли</t>
  </si>
  <si>
    <t>м</t>
  </si>
  <si>
    <t xml:space="preserve">Покриване подове с предпазен полиетилен </t>
  </si>
  <si>
    <t>Фоайе</t>
  </si>
  <si>
    <t>Главен вход</t>
  </si>
  <si>
    <t>Настилка от клинкерни плочи 30/30/1.5</t>
  </si>
  <si>
    <t>Подмяна на единични клинкерни плочи</t>
  </si>
  <si>
    <t xml:space="preserve"> </t>
  </si>
  <si>
    <t>ДДС 20%:</t>
  </si>
  <si>
    <t>Стъргане мазилка по тавани</t>
  </si>
  <si>
    <t>Почистване и полиране подова настилка плочи и мозайка</t>
  </si>
  <si>
    <t xml:space="preserve">Реставрация, възстановяване и боядисване на декоративни елементи на колони и корнизи по таван </t>
  </si>
  <si>
    <t>Стъргане мазилка по тавани в класни стаи</t>
  </si>
  <si>
    <t>Видове СМР</t>
  </si>
  <si>
    <t>Ед. мярка</t>
  </si>
  <si>
    <t>Ед.цена</t>
  </si>
  <si>
    <t>Стойност</t>
  </si>
  <si>
    <r>
      <t>м</t>
    </r>
    <r>
      <rPr>
        <vertAlign val="superscript"/>
        <sz val="9"/>
        <rFont val="Courier New"/>
        <family val="3"/>
      </rPr>
      <t>2</t>
    </r>
  </si>
  <si>
    <t>бр.</t>
  </si>
  <si>
    <t>Всичко без ДДС:</t>
  </si>
  <si>
    <t>КРАЙНА СТОЙНОСТ:</t>
  </si>
  <si>
    <t>Част АРХИТЕКТУРА - Първи етаж</t>
  </si>
  <si>
    <t>Блок "А" - коридор 2</t>
  </si>
  <si>
    <t>Общо блок "А" - коридор 2:</t>
  </si>
  <si>
    <r>
      <t xml:space="preserve">Oбект: </t>
    </r>
    <r>
      <rPr>
        <sz val="9"/>
        <color indexed="8"/>
        <rFont val="Courier New"/>
        <family val="3"/>
      </rPr>
      <t>Ремонт на първи етаж и направа на пожароизвестителна инсталация в 18 СОУ "Уилям Гладстон"</t>
    </r>
  </si>
  <si>
    <r>
      <t xml:space="preserve">Местонахождение: </t>
    </r>
    <r>
      <rPr>
        <sz val="9"/>
        <color indexed="8"/>
        <rFont val="Courier New"/>
        <family val="3"/>
      </rPr>
      <t>гр.София, район Възраждане, ул.Пиротска № 68</t>
    </r>
  </si>
  <si>
    <t>Блок "Б" - коридор 1</t>
  </si>
  <si>
    <t>Общо блок "Б" - коридор 1:</t>
  </si>
  <si>
    <t>Блок "Б" - коридор 3</t>
  </si>
  <si>
    <t>КОЛИЧЕСТВЕНО - СТОЙНОСТНА СМЕТКА</t>
  </si>
  <si>
    <t>Общо блок "Б" - коридор 3:</t>
  </si>
  <si>
    <t>Блок "Б" - коридор 4</t>
  </si>
  <si>
    <t>Общо блок "Б" - коридор 4:</t>
  </si>
  <si>
    <t>Блок "Г" - коридор 5</t>
  </si>
  <si>
    <t>Блок "Г" - коридор 6</t>
  </si>
  <si>
    <t>Общо блок "Г" - коридор 5:</t>
  </si>
  <si>
    <t>Общо блок "Г" - коридор 6:</t>
  </si>
  <si>
    <t>Централно стълбище от 1-3 ет</t>
  </si>
  <si>
    <t>Общо за централно стълбище 1-3ет.:</t>
  </si>
  <si>
    <t>Общо за главен вход:</t>
  </si>
  <si>
    <t>Общо за фоайе:</t>
  </si>
  <si>
    <t>Част ЕЛЕКТРО</t>
  </si>
  <si>
    <t>Общо за електро:</t>
  </si>
  <si>
    <t>Част Слаботокови инсталации - пожароизвестяване</t>
  </si>
  <si>
    <t>Общо за пожароизвестителна инсталация:</t>
  </si>
  <si>
    <t>Общо за общостроителни работи:</t>
  </si>
  <si>
    <t>Общостроителни работи</t>
  </si>
  <si>
    <t>Събиране, ръчен пренос и извозване на строителни отпадъци</t>
  </si>
  <si>
    <r>
      <t>м</t>
    </r>
    <r>
      <rPr>
        <vertAlign val="superscript"/>
        <sz val="9"/>
        <rFont val="Courier New"/>
        <family val="3"/>
      </rPr>
      <t>3</t>
    </r>
  </si>
  <si>
    <t xml:space="preserve">м </t>
  </si>
  <si>
    <t>Шлайфане, реставриране и лакиране на монолитен каменен парапет</t>
  </si>
  <si>
    <t>Шлайфане, подготовка и боядисване метален парапет, вкл.дървена ръкохватка</t>
  </si>
  <si>
    <t>Шлайфане, реставриране и лакиране на 4бр.колони на монолитен каменен парапет</t>
  </si>
  <si>
    <t>Демонтаж на стара дървена дограма - портал с вход</t>
  </si>
  <si>
    <t>Демонтаж на метална врата 90/200</t>
  </si>
  <si>
    <t>Демонтаж на водопровод от поцинковани тръби до 2"</t>
  </si>
  <si>
    <r>
      <t xml:space="preserve">Доставка и полагане на полипропиленови тръби за водопровод </t>
    </r>
    <r>
      <rPr>
        <sz val="9"/>
        <rFont val="Arial"/>
        <family val="2"/>
      </rPr>
      <t>Ø</t>
    </r>
    <r>
      <rPr>
        <sz val="9"/>
        <rFont val="Courier New"/>
        <family val="3"/>
      </rPr>
      <t>32, вкл.фитинги и топлоизолация от разпенен полиетилен</t>
    </r>
  </si>
  <si>
    <r>
      <t xml:space="preserve">Доставка и полагане на полипропиленови тръби за водопровод </t>
    </r>
    <r>
      <rPr>
        <sz val="9"/>
        <rFont val="Arial"/>
        <family val="2"/>
      </rPr>
      <t>Ø</t>
    </r>
    <r>
      <rPr>
        <sz val="9"/>
        <rFont val="Courier New"/>
        <family val="3"/>
      </rPr>
      <t>40, вкл.фитинги и топлоизолация от разпенен полиетилен</t>
    </r>
  </si>
  <si>
    <t>Доставка и мотнаж на полипропиленови тръби с алуминиева вложка за парно Ø75, вкл.фитинги и топлоизолация от разпенен полиетилен</t>
  </si>
  <si>
    <t>Демонтаж на дървена каса от врата 200/220</t>
  </si>
  <si>
    <t>Оформяне на отвор, вкл.алуминиев ръбохранител</t>
  </si>
  <si>
    <t>Доставка и полагане на проводник тип ПВВМ 3 х 1,5мм2</t>
  </si>
  <si>
    <t>Доставка и мотнаж на СК полипропилен Ø75</t>
  </si>
  <si>
    <t>Част Подмяна на врати</t>
  </si>
  <si>
    <t>Общо за подмяна на врати:</t>
  </si>
  <si>
    <t>Част Подмяна радиатори</t>
  </si>
  <si>
    <t>Общо за подмяна радиатори:</t>
  </si>
  <si>
    <t>Демонтаж на чугунени радиатори h=800 до 25 глидера</t>
  </si>
  <si>
    <t>Доставка и монтаж на алуминиеви радиатори  с h=500 - 15 глидера</t>
  </si>
  <si>
    <t>Преместване на лампен излаз до 4м</t>
  </si>
  <si>
    <t>Преместване на контактен излаз до 4м</t>
  </si>
  <si>
    <t>Доставка и полагане на проводник тип ПВВМ 3 х 2,5мм2</t>
  </si>
  <si>
    <t>Направа на окачен таван от гипсокартон</t>
  </si>
  <si>
    <t>Канцелария</t>
  </si>
  <si>
    <t>Общо кабинет пом.директор:</t>
  </si>
  <si>
    <t>Общо канцелария:</t>
  </si>
  <si>
    <t>Демонтаж на дървена ламперия по стени</t>
  </si>
  <si>
    <t>Демонтаж на кухненска мивка, компл.със шкаф</t>
  </si>
  <si>
    <t>Демонтаж на осветителни тела</t>
  </si>
  <si>
    <t>Демотнаж на вертикални щори</t>
  </si>
  <si>
    <t>Доставка и мотнаж на контакти и ключове</t>
  </si>
  <si>
    <t>Доставка и мотнаж на розетка тип RG 45</t>
  </si>
  <si>
    <t>Доставка и мотнаж на розетка тип RG 11</t>
  </si>
  <si>
    <t xml:space="preserve">Доставка и направа на дилатационна фуга </t>
  </si>
  <si>
    <t>Общо за проектиране:</t>
  </si>
  <si>
    <t>Проектиране</t>
  </si>
  <si>
    <t>Заснемане и изготвяне на проекти и екзекутиви</t>
  </si>
  <si>
    <t>Пожароизвестяване</t>
  </si>
  <si>
    <t>Доставка на адресируема ПИЦ, 4 кръга (х 250 адреса), LAN &amp; Modbus, IRIS light 4</t>
  </si>
  <si>
    <t>Акомулатор 18Ah, 12V DC</t>
  </si>
  <si>
    <t>Доставка на външна сирена с лампа SF 300</t>
  </si>
  <si>
    <t>Адресируема сирена вътрешна SF 110ADR</t>
  </si>
  <si>
    <t>Адресируем димооптичен датчип SENSO IRIS S 130</t>
  </si>
  <si>
    <t>Адресируем термодеференциален SENSO IRIS Т 110</t>
  </si>
  <si>
    <t>Основа стандартна SENSO IRIS B 124</t>
  </si>
  <si>
    <t>Доставка на адресируем - ръчен пожароизвестител MCP 150</t>
  </si>
  <si>
    <t>Доставка на адресируем контролер с кутия, два входа/ два релейни изхода - MIO</t>
  </si>
  <si>
    <t>Пробиване на отвори в бетон и тухлени стени</t>
  </si>
  <si>
    <t xml:space="preserve">Доставка и монтаж на разклонителна кутия </t>
  </si>
  <si>
    <t>Монтаж на шкаф - пожароизвестителна централа</t>
  </si>
  <si>
    <t>Монтаж на токозахранваща и контролно-сигнална секция</t>
  </si>
  <si>
    <t>Монтаж на съставна секция</t>
  </si>
  <si>
    <t>Монтаж на основа за автоматичен пожароизвестителен детектор</t>
  </si>
  <si>
    <t>Монтаж на бутон за ръчна сигнализация</t>
  </si>
  <si>
    <t>Монтаж на пожароизвестителни сирени</t>
  </si>
  <si>
    <t>Монтаж на пожароизвестителен детектор</t>
  </si>
  <si>
    <t>Привеждане в работно състояние на токозахранваща и контролно - сигнална секция</t>
  </si>
  <si>
    <t>Привеждане в работно състояние на съставна секция</t>
  </si>
  <si>
    <t>Привеждане в работно състояние на автоматичен пожароизвестителен детектор</t>
  </si>
  <si>
    <t>Привеждане в работно състояние на бутон за ръчна сигнализация</t>
  </si>
  <si>
    <t>Привеждане в работно състояние на пожароизвестителни сирени</t>
  </si>
  <si>
    <t>Направа на суха разделна кабел до 4 жила</t>
  </si>
  <si>
    <t>Прозвъняване и присъединяване на жила до 10бр.</t>
  </si>
  <si>
    <t>Монтажни и пусково - наладъчни работи</t>
  </si>
  <si>
    <t>Направа на 72-часови проби</t>
  </si>
  <si>
    <t>Направа на работен проект и ексекутивна документация след приемно - предавателният протокол</t>
  </si>
  <si>
    <t>A.</t>
  </si>
  <si>
    <t>Б.</t>
  </si>
  <si>
    <t>Озвучителна инсталация</t>
  </si>
  <si>
    <t>Доставка и монтаж на стена колона EUROSHINE CH-102</t>
  </si>
  <si>
    <t>Доставка и монтаж на усилвател двуканален 120W</t>
  </si>
  <si>
    <t>Доставка и монтаж на мишпулт</t>
  </si>
  <si>
    <t>Доставка и мотнаж на микрофон</t>
  </si>
  <si>
    <t>Доставка и монтаж на мултиплеър PANASONIC</t>
  </si>
  <si>
    <t>Доставка и монтаж на метална етажерка</t>
  </si>
  <si>
    <t>СОТ</t>
  </si>
  <si>
    <t xml:space="preserve">Доставка и монтаж на PIR DG 55 </t>
  </si>
  <si>
    <t>Доставка и мотнаж на разширителен блок, вкл.захранване, акумулатор и метална кутия</t>
  </si>
  <si>
    <t>Доставка и монтаж на сирени ALTO</t>
  </si>
  <si>
    <t>Демонтаж на съществуваща детектори + кабелна мрежа</t>
  </si>
  <si>
    <t>Преместване на централа и пусково - наладъчни работи на новата система</t>
  </si>
  <si>
    <t>В.</t>
  </si>
  <si>
    <r>
      <t>Доставка и полагане на кабел 2 х 1мм</t>
    </r>
    <r>
      <rPr>
        <vertAlign val="superscript"/>
        <sz val="9"/>
        <color indexed="8"/>
        <rFont val="Courier New"/>
        <family val="3"/>
      </rPr>
      <t>2</t>
    </r>
    <r>
      <rPr>
        <sz val="9"/>
        <color indexed="8"/>
        <rFont val="Courier New"/>
        <family val="3"/>
      </rPr>
      <t xml:space="preserve"> S - червен GR3</t>
    </r>
  </si>
  <si>
    <r>
      <t>Доставка и полагане на проводник тип ШВПС 2 х 1,5мм</t>
    </r>
    <r>
      <rPr>
        <vertAlign val="superscript"/>
        <sz val="9"/>
        <color indexed="8"/>
        <rFont val="Courier New"/>
        <family val="3"/>
      </rPr>
      <t xml:space="preserve">2 </t>
    </r>
    <r>
      <rPr>
        <sz val="9"/>
        <color indexed="8"/>
        <rFont val="Courier New"/>
        <family val="3"/>
      </rPr>
      <t>- за захранване на централа</t>
    </r>
  </si>
  <si>
    <r>
      <t>Доставка и полагане на силиконов кабел 2х1мм</t>
    </r>
    <r>
      <rPr>
        <vertAlign val="superscript"/>
        <sz val="9"/>
        <color indexed="8"/>
        <rFont val="Courier New"/>
        <family val="3"/>
      </rPr>
      <t>2</t>
    </r>
  </si>
  <si>
    <r>
      <t>Доставка и полагане на специализиран проводник за СОТ 2х0,50мм</t>
    </r>
    <r>
      <rPr>
        <vertAlign val="superscript"/>
        <sz val="9"/>
        <color indexed="8"/>
        <rFont val="Courier New"/>
        <family val="3"/>
      </rPr>
      <t>2</t>
    </r>
    <r>
      <rPr>
        <sz val="9"/>
        <color indexed="8"/>
        <rFont val="Courier New"/>
        <family val="3"/>
      </rPr>
      <t xml:space="preserve"> + 6х0,22мм</t>
    </r>
    <r>
      <rPr>
        <vertAlign val="superscript"/>
        <sz val="9"/>
        <color indexed="8"/>
        <rFont val="Courier New"/>
        <family val="3"/>
      </rPr>
      <t>2</t>
    </r>
  </si>
  <si>
    <t>Преместване на оборудване и мебели</t>
  </si>
  <si>
    <t>ч.ч.</t>
  </si>
  <si>
    <t>Демонтаж и монтаж на осветителни тела</t>
  </si>
  <si>
    <t>Направа на вътрешно скеле</t>
  </si>
  <si>
    <t>Доставка и монтаж на алуминиеви ръбохранители</t>
  </si>
  <si>
    <t>Доставка и монтаж на нова масивна дървена врата - единична 100/220 - без каса</t>
  </si>
  <si>
    <t>Доставка и монтаж на нови дървени первази</t>
  </si>
  <si>
    <t>Очукване на подкожушена мазилка по стени</t>
  </si>
  <si>
    <t>Демонтаж, доставка и мотнаж на ново пожарарно табло, комплект с маркуч и струйник</t>
  </si>
  <si>
    <t>Демонтаж на дървено дюшеме</t>
  </si>
  <si>
    <t>Направа на армирана циментова замазка</t>
  </si>
  <si>
    <t>Доставка и монтаж на осветително тяло - главен вход</t>
  </si>
  <si>
    <t>Доставка и монтаж на нови осветителни тела тип ЛОТ 2х36W и/или 4х18W</t>
  </si>
  <si>
    <t>Малък физкултурен салон</t>
  </si>
  <si>
    <t>Демонтаж на подпрозоречни дъски</t>
  </si>
  <si>
    <t>Демонтаж на дървен парапет на стълба</t>
  </si>
  <si>
    <t>Демонтаж на дървена стълба</t>
  </si>
  <si>
    <t>Изграждане на преградна стена от гипсофазерни плоскости, вкл.минерална вата и двустранно обшиване с гипсокартон</t>
  </si>
  <si>
    <t>Доставка и полагане на PVC облицовка по стени до h=200см</t>
  </si>
  <si>
    <t>Направа на нова циментова замазка</t>
  </si>
  <si>
    <t>Направа на саморазливна подова замазка</t>
  </si>
  <si>
    <t>Доставка и полагане на PVC настилка по под</t>
  </si>
  <si>
    <t>Място за охрана</t>
  </si>
  <si>
    <t>Демонтаж на стара бутка на охрана</t>
  </si>
  <si>
    <t>Направа на предпазна декоративна решетка на стълбище 3-ти етаж към таван, с врата 90/200см</t>
  </si>
  <si>
    <t>Общо за малък физкултурен салон:</t>
  </si>
  <si>
    <t>Общо за място за охрана:</t>
  </si>
  <si>
    <t>Обличане на цокъл наколони с плоскости "лакобел"</t>
  </si>
  <si>
    <t>Доставка и монтаж на халогенни осветителни тела в канцелария и стая помощник директор</t>
  </si>
  <si>
    <t>Полагане на контактен грунд по стени и тавани</t>
  </si>
  <si>
    <t>Изкърпване В.Ц. мазилка - при ремонти</t>
  </si>
  <si>
    <t>Направа на мазилка по стени</t>
  </si>
  <si>
    <t>Направа на мазилка по тавани</t>
  </si>
  <si>
    <t>Шпакловка по стени</t>
  </si>
  <si>
    <t>Шпакловка по тавани</t>
  </si>
  <si>
    <t>Грундиране с дълбокопроникващ грунд по тавани</t>
  </si>
  <si>
    <t>Грундиране с дълбокопроникващ грунд по стени</t>
  </si>
  <si>
    <t>Зазиждане на отвор за врата с р-ри 100/220см</t>
  </si>
  <si>
    <t>Демонтаж на метални тръби 2 1/2", вкл.топлоизолация от минерална вата</t>
  </si>
  <si>
    <t>Демонтаж на спирателен кран 2 1/2"</t>
  </si>
  <si>
    <t>Полагане на контактен грунд по стени</t>
  </si>
  <si>
    <t>Направа на куфари от гипсокартон</t>
  </si>
  <si>
    <t>Импрегниране на тухлена зидария</t>
  </si>
  <si>
    <t>Направа на предстенна обшивка от гипсокартон, вкл.топлоизолация от минерална вата</t>
  </si>
  <si>
    <t>Реставриране (шлайфане и китосване) и боядисване каси на двойни врати с р-ри 180/220см</t>
  </si>
  <si>
    <t>Реставриране (шлайфане и китосване) и боядисване каси на единични врати с       р-ри 100/220см</t>
  </si>
  <si>
    <t>Демонтаж на стари дървени единични врати с изрязване на панти 100/220см</t>
  </si>
  <si>
    <t>Демонтаж на стари дървени двойни врати с изрязване на панти 180/220см</t>
  </si>
  <si>
    <t>Доставка и монтаж на нова масивна дървена врата - двойна 180/220см - без каса</t>
  </si>
  <si>
    <t>Изработка, доставка и монтаж на нова PVC врата с р-ри 90/200, цвят кафяв</t>
  </si>
  <si>
    <t>Доставка и монтаж на нова масивна дървена врата - двойна 210/260см - без каса</t>
  </si>
  <si>
    <t>Доставка и монтаж на нова масивна дървена врата с р-ри 105/260 - 2бр.</t>
  </si>
  <si>
    <t>Направа на метална скара с размери 17,64 х 1,80м с отвори 0,40/0,40м, от кух профил 0,06 х 0,04 х 0,002м (прахово боядисана в цвят по RAL), окачена на метални въжета за тавана</t>
  </si>
  <si>
    <t>Направа на метална скара с размери  6,64 х 2,68м с отвори 0,40/0,40м, от кух профил 0,06 х 0,04 х 0,002м (прахово боядисана в цвят по RAL), окачена на метални въжета за тавана</t>
  </si>
  <si>
    <t>Направа на пана 42/42см от перфорирана ламарина</t>
  </si>
  <si>
    <t>Боядисване стени с миещ латекс</t>
  </si>
  <si>
    <t>Почистване на тухлена зидария</t>
  </si>
  <si>
    <t>Доставка и направа на нова метална стълба с ширина 0,90м, дължина 5,50м и височина до h=3,05м</t>
  </si>
  <si>
    <t>Доставка и монтаж на нови подпрозоречни дъски 180/60см - от ПДЧ</t>
  </si>
  <si>
    <t>Доставка и монтаж на полици в нища 180/60см - от ПДЧ</t>
  </si>
  <si>
    <t>Подзиждане около дограма с итонг 5см</t>
  </si>
  <si>
    <t>Демонтаж на дървено дюшеме, вкл.събиране и изхвърляне на отпадъци</t>
  </si>
  <si>
    <t>Демонтаж на смесителна батерия</t>
  </si>
  <si>
    <t>Демонтаж на радиаторна решетка 180/120см</t>
  </si>
  <si>
    <t>Демонтаж на лум.осветителни тела</t>
  </si>
  <si>
    <t>Събиране в чували и изнасяне на сгурия под дюшеме</t>
  </si>
  <si>
    <t>Доставка и монтаж на нов масивен буков  паркет - І-во качество</t>
  </si>
  <si>
    <t>Доставка и полагане на интериорно стъкло "лакобел" по цокъл с h=1м</t>
  </si>
  <si>
    <t>Изработка, доставка и монтаж на радиатори  решетки 180/120см</t>
  </si>
  <si>
    <t>Изработка, доставка и монтаж на рамка с врати за радиаторни ниши 180/120см</t>
  </si>
  <si>
    <t>Доставка и монтаж на предпазни дъски от ПДЧ с широчина 28см - по стени</t>
  </si>
  <si>
    <t>Направа на щендерна стена от гипсокартон на конструкция</t>
  </si>
  <si>
    <t>Доставка и монтаж на долен кухненски шкаф, за мивка с р-ри 100/50/85см, вкл.мивка алпака с р-ри 50/50см</t>
  </si>
  <si>
    <t>Доставка и монтаж на горен кухненски шкаф с р-ри 100/42/42см</t>
  </si>
  <si>
    <t xml:space="preserve">Доставка и монтаж на проточен бойлер за понтаж под мивка </t>
  </si>
  <si>
    <t>Доставка и монтаж на смесителна батерия за мивка - стояща</t>
  </si>
  <si>
    <t>Покриване и облепване на прозорци</t>
  </si>
  <si>
    <t>Кабинет пом.директор</t>
  </si>
  <si>
    <t>Полагане на контактен грунд  по тавани в класни стаи</t>
  </si>
  <si>
    <t>Направа на улей по таван до 5/5см - за прокарване на кабели</t>
  </si>
  <si>
    <t>Доставка и полагане на кабелен канал 80/40мм</t>
  </si>
  <si>
    <t>Доставка и полагане на метална тръба Ø 3/4"</t>
  </si>
  <si>
    <r>
      <t xml:space="preserve">Пробиване на отвори в стени до </t>
    </r>
    <r>
      <rPr>
        <sz val="9"/>
        <color indexed="8"/>
        <rFont val="Arial"/>
        <family val="2"/>
      </rPr>
      <t xml:space="preserve">Ø </t>
    </r>
    <r>
      <rPr>
        <sz val="9"/>
        <color indexed="8"/>
        <rFont val="Courier New"/>
        <family val="3"/>
      </rPr>
      <t>20мм</t>
    </r>
  </si>
  <si>
    <t>Направа на предстенна обшивкана от гипсофазерни плоскости, вкл.минерална вата и двуслойно обшиване с гипсокартон</t>
  </si>
  <si>
    <t>Преправяне на аншлуси за радиатори до 2м</t>
  </si>
  <si>
    <t>Доставка и монтаж на халогенни осветителни тела на пендел във фоайе</t>
  </si>
  <si>
    <t>Доставка и мотнаж на халогенни осветителни тела за монтаж в окачен таван</t>
  </si>
  <si>
    <t>Направа на таван от ПДЧ плоскост</t>
  </si>
  <si>
    <t>Доставка и монтаж на алуминиева врата 80/200см</t>
  </si>
  <si>
    <t>Доставка и монтаж на алуминиево гише</t>
  </si>
  <si>
    <t>Доставка и монтаж на нова плътна алуминиева преграда 100/220см</t>
  </si>
  <si>
    <t>Доставка на нова алуминиева преграда с 50% остъкление 100/220см</t>
  </si>
  <si>
    <t>Доставка на нова алуминиева преграда с 50% остъкление 200/220см</t>
  </si>
  <si>
    <t>Част Озеленяване и ремонт алеи</t>
  </si>
  <si>
    <t>Демонтаж на стари базалтови плочи</t>
  </si>
  <si>
    <t>Направа на изкоп - ръчен с прехвърляне на земни маси</t>
  </si>
  <si>
    <t>Направа на обратен насип от трошен камък</t>
  </si>
  <si>
    <t>Тръмбоване и уплътняване на обратен насип</t>
  </si>
  <si>
    <t>Доставка и полагане на бетонови бордюри с размери 50/25/15см на земновлажен р-р</t>
  </si>
  <si>
    <t>Направа на армирана бетонна настилка с дебелина 8см, армирана със заварени мрежи ф6</t>
  </si>
  <si>
    <r>
      <t>м</t>
    </r>
    <r>
      <rPr>
        <vertAlign val="superscript"/>
        <sz val="9"/>
        <color indexed="8"/>
        <rFont val="Courier New"/>
        <family val="3"/>
      </rPr>
      <t>2</t>
    </r>
  </si>
  <si>
    <t>Общо за част озеленяване и ремонт алеи:</t>
  </si>
  <si>
    <t>Доставка и полагане на тротоарни плочи 30/30/4.5см - вибрирани</t>
  </si>
  <si>
    <r>
      <t xml:space="preserve">Доставка и полагане на полиетиленови тръби </t>
    </r>
    <r>
      <rPr>
        <sz val="9"/>
        <rFont val="Arial"/>
        <family val="2"/>
      </rPr>
      <t>Ø</t>
    </r>
    <r>
      <rPr>
        <sz val="9"/>
        <rFont val="Courier New"/>
        <family val="3"/>
      </rPr>
      <t>25мм, вкл. фитинги</t>
    </r>
    <r>
      <rPr>
        <sz val="9.9"/>
        <rFont val="Courier New"/>
        <family val="3"/>
      </rPr>
      <t xml:space="preserve"> </t>
    </r>
  </si>
  <si>
    <t>Направа на връзка към съществуващ водопровод, вкл.спирателни кранове</t>
  </si>
  <si>
    <t>Доставка и полагане на топлоизолация за полиетиленова тръба Ø25мм,</t>
  </si>
  <si>
    <r>
      <t xml:space="preserve">Доставка и полагане на гофрирана тръба </t>
    </r>
    <r>
      <rPr>
        <sz val="9"/>
        <rFont val="Arial"/>
        <family val="2"/>
      </rPr>
      <t>Ø</t>
    </r>
    <r>
      <rPr>
        <sz val="9.9"/>
        <rFont val="Courier New"/>
        <family val="3"/>
      </rPr>
      <t xml:space="preserve"> </t>
    </r>
    <r>
      <rPr>
        <sz val="9"/>
        <rFont val="Courier New"/>
        <family val="3"/>
      </rPr>
      <t>19мм</t>
    </r>
  </si>
  <si>
    <t xml:space="preserve">Доставка и полагане на проводник тип СВТ 3х1,5мм2 </t>
  </si>
  <si>
    <t>Доставка и монтаж на външен прожектор с насочване</t>
  </si>
  <si>
    <t>Тръмбоване и подготовка за озеленяване</t>
  </si>
  <si>
    <t>Оформяне около шахта на ел.табло</t>
  </si>
  <si>
    <t>Извозване на земни маси</t>
  </si>
  <si>
    <t>Затревяване на зелени площи с подходяща тревна смеска и последващо валиране</t>
  </si>
  <si>
    <t>Изкоп на земна маса от зелени площи</t>
  </si>
  <si>
    <t>Доставка и разстилане на хумусна почва</t>
  </si>
  <si>
    <r>
      <t xml:space="preserve">Изграждане на поливна система на всички зелени площи </t>
    </r>
    <r>
      <rPr>
        <sz val="9"/>
        <rFont val="Calibri"/>
        <family val="2"/>
      </rPr>
      <t>~</t>
    </r>
    <r>
      <rPr>
        <sz val="9"/>
        <rFont val="Courier New"/>
        <family val="3"/>
      </rPr>
      <t xml:space="preserve"> 340м</t>
    </r>
    <r>
      <rPr>
        <vertAlign val="superscript"/>
        <sz val="9"/>
        <rFont val="Courier New"/>
        <family val="3"/>
      </rPr>
      <t>2</t>
    </r>
  </si>
  <si>
    <t>Демонтаж и монтаж на стари каменни плочи</t>
  </si>
  <si>
    <t>Доставка и засаждане на цъфтящи храсти  "МАГНОЛИЯ"</t>
  </si>
  <si>
    <t>Приложение 2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</si>
</sst>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</numFmts>
  <fonts count="34"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Courier New"/>
      <family val="3"/>
    </font>
    <font>
      <sz val="10"/>
      <name val="Courier New"/>
      <family val="3"/>
    </font>
    <font>
      <sz val="9"/>
      <name val="Courier New"/>
      <family val="3"/>
    </font>
    <font>
      <vertAlign val="superscript"/>
      <sz val="9"/>
      <name val="Courier New"/>
      <family val="3"/>
    </font>
    <font>
      <b/>
      <sz val="9"/>
      <name val="Courier New"/>
      <family val="3"/>
    </font>
    <font>
      <b/>
      <sz val="9"/>
      <color indexed="10"/>
      <name val="Courier New"/>
      <family val="3"/>
    </font>
    <font>
      <b/>
      <i/>
      <sz val="9"/>
      <name val="Courier New"/>
      <family val="3"/>
    </font>
    <font>
      <vertAlign val="superscript"/>
      <sz val="9"/>
      <color indexed="8"/>
      <name val="Courier New"/>
      <family val="3"/>
    </font>
    <font>
      <sz val="9"/>
      <color indexed="8"/>
      <name val="Arial"/>
      <family val="2"/>
    </font>
    <font>
      <sz val="9.9"/>
      <name val="Courier New"/>
      <family val="3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ourier New"/>
      <family val="3"/>
    </font>
    <font>
      <b/>
      <i/>
      <sz val="9"/>
      <color indexed="8"/>
      <name val="Courier New"/>
      <family val="3"/>
    </font>
    <font>
      <b/>
      <sz val="9"/>
      <color indexed="9"/>
      <name val="Courier New"/>
      <family val="3"/>
    </font>
    <font>
      <b/>
      <sz val="12"/>
      <color indexed="8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57" applyFont="1" applyAlignment="1">
      <alignment vertical="center" wrapText="1"/>
      <protection/>
    </xf>
    <xf numFmtId="2" fontId="3" fillId="0" borderId="0" xfId="57" applyNumberFormat="1" applyFont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164" fontId="3" fillId="0" borderId="0" xfId="57" applyNumberFormat="1" applyFont="1" applyAlignment="1">
      <alignment horizontal="right" vertical="center" wrapText="1"/>
      <protection/>
    </xf>
    <xf numFmtId="0" fontId="30" fillId="24" borderId="10" xfId="57" applyFont="1" applyFill="1" applyBorder="1" applyAlignment="1">
      <alignment horizontal="center" vertical="center" wrapText="1"/>
      <protection/>
    </xf>
    <xf numFmtId="2" fontId="30" fillId="24" borderId="10" xfId="57" applyNumberFormat="1" applyFont="1" applyFill="1" applyBorder="1" applyAlignment="1">
      <alignment horizontal="center" vertical="center" wrapText="1"/>
      <protection/>
    </xf>
    <xf numFmtId="164" fontId="30" fillId="24" borderId="10" xfId="57" applyNumberFormat="1" applyFont="1" applyFill="1" applyBorder="1" applyAlignment="1">
      <alignment horizontal="center" vertical="center" wrapText="1"/>
      <protection/>
    </xf>
    <xf numFmtId="0" fontId="31" fillId="21" borderId="11" xfId="57" applyFont="1" applyFill="1" applyBorder="1" applyAlignment="1">
      <alignment horizontal="center" vertical="center" wrapText="1"/>
      <protection/>
    </xf>
    <xf numFmtId="0" fontId="31" fillId="21" borderId="11" xfId="57" applyNumberFormat="1" applyFont="1" applyFill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5" fillId="0" borderId="10" xfId="57" applyNumberFormat="1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64" fontId="5" fillId="0" borderId="10" xfId="57" applyNumberFormat="1" applyFont="1" applyBorder="1" applyAlignment="1">
      <alignment horizontal="right" vertical="center" wrapText="1"/>
      <protection/>
    </xf>
    <xf numFmtId="164" fontId="5" fillId="0" borderId="10" xfId="46" applyNumberFormat="1" applyFont="1" applyBorder="1" applyAlignment="1">
      <alignment vertical="center" wrapText="1"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30" fillId="0" borderId="13" xfId="57" applyFont="1" applyBorder="1" applyAlignment="1">
      <alignment vertical="center" wrapText="1"/>
      <protection/>
    </xf>
    <xf numFmtId="2" fontId="30" fillId="0" borderId="13" xfId="57" applyNumberFormat="1" applyFont="1" applyBorder="1" applyAlignment="1">
      <alignment horizontal="center" vertical="center" wrapText="1"/>
      <protection/>
    </xf>
    <xf numFmtId="164" fontId="30" fillId="0" borderId="13" xfId="57" applyNumberFormat="1" applyFont="1" applyBorder="1" applyAlignment="1">
      <alignment horizontal="right" vertical="center" wrapText="1"/>
      <protection/>
    </xf>
    <xf numFmtId="164" fontId="30" fillId="0" borderId="14" xfId="57" applyNumberFormat="1" applyFont="1" applyBorder="1" applyAlignment="1">
      <alignment horizontal="right" vertical="center" wrapText="1"/>
      <protection/>
    </xf>
    <xf numFmtId="0" fontId="32" fillId="17" borderId="15" xfId="57" applyFont="1" applyFill="1" applyBorder="1" applyAlignment="1">
      <alignment horizontal="center" vertical="center" wrapText="1"/>
      <protection/>
    </xf>
    <xf numFmtId="0" fontId="32" fillId="17" borderId="16" xfId="57" applyFont="1" applyFill="1" applyBorder="1" applyAlignment="1">
      <alignment vertical="center" wrapText="1"/>
      <protection/>
    </xf>
    <xf numFmtId="0" fontId="32" fillId="17" borderId="16" xfId="57" applyFont="1" applyFill="1" applyBorder="1" applyAlignment="1">
      <alignment horizontal="center" vertical="center" wrapText="1"/>
      <protection/>
    </xf>
    <xf numFmtId="2" fontId="32" fillId="17" borderId="16" xfId="57" applyNumberFormat="1" applyFont="1" applyFill="1" applyBorder="1" applyAlignment="1">
      <alignment horizontal="center" vertical="center" wrapText="1"/>
      <protection/>
    </xf>
    <xf numFmtId="164" fontId="32" fillId="17" borderId="16" xfId="57" applyNumberFormat="1" applyFont="1" applyFill="1" applyBorder="1" applyAlignment="1">
      <alignment horizontal="right" vertical="center" wrapText="1"/>
      <protection/>
    </xf>
    <xf numFmtId="164" fontId="32" fillId="17" borderId="17" xfId="57" applyNumberFormat="1" applyFont="1" applyFill="1" applyBorder="1" applyAlignment="1">
      <alignment horizontal="right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5" fillId="25" borderId="10" xfId="0" applyNumberFormat="1" applyFont="1" applyFill="1" applyBorder="1" applyAlignment="1" applyProtection="1">
      <alignment horizontal="justify" vertical="center" wrapText="1"/>
      <protection/>
    </xf>
    <xf numFmtId="0" fontId="5" fillId="25" borderId="10" xfId="0" applyNumberFormat="1" applyFont="1" applyFill="1" applyBorder="1" applyAlignment="1" applyProtection="1">
      <alignment horizontal="center" vertical="center" wrapText="1"/>
      <protection/>
    </xf>
    <xf numFmtId="4" fontId="5" fillId="25" borderId="10" xfId="56" applyNumberFormat="1" applyFont="1" applyFill="1" applyBorder="1" applyAlignment="1">
      <alignment horizontal="center" vertical="center" wrapText="1"/>
      <protection/>
    </xf>
    <xf numFmtId="0" fontId="5" fillId="25" borderId="10" xfId="58" applyFont="1" applyFill="1" applyBorder="1" applyAlignment="1">
      <alignment horizontal="left" vertical="center" wrapText="1"/>
      <protection/>
    </xf>
    <xf numFmtId="0" fontId="5" fillId="25" borderId="10" xfId="56" applyFont="1" applyFill="1" applyBorder="1" applyAlignment="1">
      <alignment vertical="center" wrapText="1"/>
      <protection/>
    </xf>
    <xf numFmtId="0" fontId="5" fillId="25" borderId="10" xfId="56" applyFont="1" applyFill="1" applyBorder="1" applyAlignment="1">
      <alignment horizontal="center" vertical="center" wrapText="1"/>
      <protection/>
    </xf>
    <xf numFmtId="0" fontId="7" fillId="0" borderId="11" xfId="57" applyNumberFormat="1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2" fontId="7" fillId="0" borderId="11" xfId="57" applyNumberFormat="1" applyFont="1" applyBorder="1" applyAlignment="1">
      <alignment horizontal="center" vertical="center" wrapText="1"/>
      <protection/>
    </xf>
    <xf numFmtId="164" fontId="7" fillId="0" borderId="11" xfId="57" applyNumberFormat="1" applyFont="1" applyBorder="1" applyAlignment="1">
      <alignment horizontal="right" vertical="center" wrapText="1"/>
      <protection/>
    </xf>
    <xf numFmtId="164" fontId="7" fillId="0" borderId="11" xfId="46" applyNumberFormat="1" applyFont="1" applyBorder="1" applyAlignment="1">
      <alignment vertical="center" wrapText="1"/>
    </xf>
    <xf numFmtId="0" fontId="5" fillId="0" borderId="18" xfId="57" applyNumberFormat="1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2" fontId="8" fillId="0" borderId="18" xfId="57" applyNumberFormat="1" applyFont="1" applyBorder="1" applyAlignment="1">
      <alignment horizontal="center" vertical="center" wrapText="1"/>
      <protection/>
    </xf>
    <xf numFmtId="164" fontId="8" fillId="0" borderId="18" xfId="57" applyNumberFormat="1" applyFont="1" applyBorder="1" applyAlignment="1">
      <alignment horizontal="right" vertical="center" wrapText="1"/>
      <protection/>
    </xf>
    <xf numFmtId="164" fontId="5" fillId="0" borderId="18" xfId="46" applyNumberFormat="1" applyFont="1" applyBorder="1" applyAlignment="1">
      <alignment vertical="center" wrapText="1"/>
    </xf>
    <xf numFmtId="0" fontId="5" fillId="0" borderId="12" xfId="57" applyNumberFormat="1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2" fontId="5" fillId="0" borderId="13" xfId="57" applyNumberFormat="1" applyFont="1" applyBorder="1" applyAlignment="1">
      <alignment horizontal="center" vertical="center" wrapText="1"/>
      <protection/>
    </xf>
    <xf numFmtId="164" fontId="5" fillId="0" borderId="13" xfId="57" applyNumberFormat="1" applyFont="1" applyBorder="1" applyAlignment="1">
      <alignment horizontal="right" vertical="center" wrapText="1"/>
      <protection/>
    </xf>
    <xf numFmtId="164" fontId="5" fillId="0" borderId="14" xfId="46" applyNumberFormat="1" applyFont="1" applyBorder="1" applyAlignment="1">
      <alignment vertical="center" wrapText="1"/>
    </xf>
    <xf numFmtId="0" fontId="9" fillId="0" borderId="18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left" vertical="center" wrapText="1"/>
      <protection/>
    </xf>
    <xf numFmtId="0" fontId="7" fillId="25" borderId="11" xfId="56" applyFont="1" applyFill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2" fontId="5" fillId="0" borderId="18" xfId="57" applyNumberFormat="1" applyFont="1" applyBorder="1" applyAlignment="1">
      <alignment horizontal="center" vertical="center" wrapText="1"/>
      <protection/>
    </xf>
    <xf numFmtId="164" fontId="5" fillId="0" borderId="18" xfId="57" applyNumberFormat="1" applyFont="1" applyBorder="1" applyAlignment="1">
      <alignment horizontal="right" vertical="center" wrapText="1"/>
      <protection/>
    </xf>
    <xf numFmtId="0" fontId="5" fillId="0" borderId="13" xfId="57" applyFont="1" applyBorder="1" applyAlignment="1">
      <alignment horizontal="left" vertical="center" wrapText="1"/>
      <protection/>
    </xf>
    <xf numFmtId="0" fontId="9" fillId="0" borderId="18" xfId="57" applyNumberFormat="1" applyFont="1" applyBorder="1" applyAlignment="1">
      <alignment horizontal="center" vertical="center" wrapText="1"/>
      <protection/>
    </xf>
    <xf numFmtId="2" fontId="9" fillId="0" borderId="18" xfId="57" applyNumberFormat="1" applyFont="1" applyBorder="1" applyAlignment="1">
      <alignment horizontal="center" vertical="center" wrapText="1"/>
      <protection/>
    </xf>
    <xf numFmtId="164" fontId="9" fillId="0" borderId="18" xfId="57" applyNumberFormat="1" applyFont="1" applyBorder="1" applyAlignment="1">
      <alignment horizontal="right" vertical="center" wrapText="1"/>
      <protection/>
    </xf>
    <xf numFmtId="164" fontId="9" fillId="0" borderId="18" xfId="46" applyNumberFormat="1" applyFont="1" applyBorder="1" applyAlignment="1">
      <alignment horizontal="center" vertical="center" wrapText="1"/>
    </xf>
    <xf numFmtId="164" fontId="5" fillId="25" borderId="10" xfId="56" applyNumberFormat="1" applyFont="1" applyFill="1" applyBorder="1" applyAlignment="1">
      <alignment horizontal="right" vertical="center" wrapText="1"/>
      <protection/>
    </xf>
    <xf numFmtId="164" fontId="5" fillId="0" borderId="10" xfId="56" applyNumberFormat="1" applyFont="1" applyBorder="1" applyAlignment="1">
      <alignment horizontal="right" vertical="center" wrapText="1"/>
      <protection/>
    </xf>
    <xf numFmtId="0" fontId="5" fillId="25" borderId="13" xfId="56" applyFont="1" applyFill="1" applyBorder="1" applyAlignment="1">
      <alignment vertical="center" wrapText="1"/>
      <protection/>
    </xf>
    <xf numFmtId="0" fontId="5" fillId="25" borderId="13" xfId="56" applyFont="1" applyFill="1" applyBorder="1" applyAlignment="1">
      <alignment horizontal="center" vertical="center" wrapText="1"/>
      <protection/>
    </xf>
    <xf numFmtId="4" fontId="5" fillId="25" borderId="13" xfId="56" applyNumberFormat="1" applyFont="1" applyFill="1" applyBorder="1" applyAlignment="1">
      <alignment horizontal="center" vertical="center" wrapText="1"/>
      <protection/>
    </xf>
    <xf numFmtId="4" fontId="5" fillId="25" borderId="18" xfId="56" applyNumberFormat="1" applyFont="1" applyFill="1" applyBorder="1" applyAlignment="1">
      <alignment horizontal="center" vertical="center" wrapText="1"/>
      <protection/>
    </xf>
    <xf numFmtId="0" fontId="7" fillId="25" borderId="11" xfId="56" applyFont="1" applyFill="1" applyBorder="1" applyAlignment="1">
      <alignment vertical="center" wrapText="1"/>
      <protection/>
    </xf>
    <xf numFmtId="4" fontId="7" fillId="25" borderId="11" xfId="56" applyNumberFormat="1" applyFont="1" applyFill="1" applyBorder="1" applyAlignment="1">
      <alignment horizontal="center" vertical="center" wrapText="1"/>
      <protection/>
    </xf>
    <xf numFmtId="0" fontId="9" fillId="25" borderId="18" xfId="0" applyFont="1" applyFill="1" applyBorder="1" applyAlignment="1">
      <alignment horizontal="center" vertical="center" wrapText="1"/>
    </xf>
    <xf numFmtId="0" fontId="9" fillId="25" borderId="18" xfId="56" applyFont="1" applyFill="1" applyBorder="1" applyAlignment="1">
      <alignment horizontal="center" vertical="center" wrapText="1"/>
      <protection/>
    </xf>
    <xf numFmtId="4" fontId="9" fillId="25" borderId="18" xfId="56" applyNumberFormat="1" applyFont="1" applyFill="1" applyBorder="1" applyAlignment="1">
      <alignment horizontal="center" vertical="center" wrapText="1"/>
      <protection/>
    </xf>
    <xf numFmtId="0" fontId="9" fillId="25" borderId="10" xfId="0" applyFont="1" applyFill="1" applyBorder="1" applyAlignment="1">
      <alignment horizontal="center" vertical="center" wrapText="1"/>
    </xf>
    <xf numFmtId="2" fontId="5" fillId="0" borderId="13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vertical="center" wrapText="1"/>
      <protection/>
    </xf>
    <xf numFmtId="0" fontId="5" fillId="0" borderId="0" xfId="57" applyFont="1" applyAlignment="1">
      <alignment vertical="center" wrapText="1"/>
      <protection/>
    </xf>
    <xf numFmtId="0" fontId="5" fillId="0" borderId="12" xfId="57" applyFont="1" applyBorder="1" applyAlignment="1">
      <alignment vertical="center" wrapText="1"/>
      <protection/>
    </xf>
    <xf numFmtId="164" fontId="5" fillId="0" borderId="14" xfId="57" applyNumberFormat="1" applyFont="1" applyBorder="1" applyAlignment="1">
      <alignment vertical="center" wrapText="1"/>
      <protection/>
    </xf>
    <xf numFmtId="0" fontId="5" fillId="21" borderId="10" xfId="57" applyFont="1" applyFill="1" applyBorder="1" applyAlignment="1">
      <alignment vertical="center" wrapText="1"/>
      <protection/>
    </xf>
    <xf numFmtId="0" fontId="7" fillId="21" borderId="10" xfId="57" applyFont="1" applyFill="1" applyBorder="1" applyAlignment="1">
      <alignment vertical="center" wrapText="1"/>
      <protection/>
    </xf>
    <xf numFmtId="164" fontId="7" fillId="21" borderId="10" xfId="57" applyNumberFormat="1" applyFont="1" applyFill="1" applyBorder="1" applyAlignment="1">
      <alignment horizontal="right" vertical="center" wrapText="1"/>
      <protection/>
    </xf>
    <xf numFmtId="164" fontId="7" fillId="21" borderId="10" xfId="57" applyNumberFormat="1" applyFont="1" applyFill="1" applyBorder="1" applyAlignment="1">
      <alignment vertical="center" wrapText="1"/>
      <protection/>
    </xf>
    <xf numFmtId="0" fontId="1" fillId="0" borderId="0" xfId="57" applyAlignment="1">
      <alignment vertical="center" wrapText="1"/>
      <protection/>
    </xf>
    <xf numFmtId="164" fontId="1" fillId="0" borderId="0" xfId="57" applyNumberFormat="1" applyAlignment="1">
      <alignment horizontal="right" vertical="center" wrapText="1"/>
      <protection/>
    </xf>
    <xf numFmtId="164" fontId="1" fillId="0" borderId="0" xfId="57" applyNumberFormat="1" applyAlignment="1">
      <alignment vertical="center" wrapText="1"/>
      <protection/>
    </xf>
    <xf numFmtId="0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2" fontId="7" fillId="0" borderId="10" xfId="57" applyNumberFormat="1" applyFont="1" applyBorder="1" applyAlignment="1">
      <alignment horizontal="center" vertical="center" wrapText="1"/>
      <protection/>
    </xf>
    <xf numFmtId="164" fontId="7" fillId="0" borderId="10" xfId="57" applyNumberFormat="1" applyFont="1" applyBorder="1" applyAlignment="1">
      <alignment horizontal="right" vertical="center" wrapText="1"/>
      <protection/>
    </xf>
    <xf numFmtId="164" fontId="7" fillId="0" borderId="10" xfId="46" applyNumberFormat="1" applyFont="1" applyBorder="1" applyAlignment="1">
      <alignment vertical="center" wrapText="1"/>
    </xf>
    <xf numFmtId="164" fontId="5" fillId="0" borderId="10" xfId="57" applyNumberFormat="1" applyFont="1" applyBorder="1" applyAlignment="1">
      <alignment vertical="center" wrapText="1"/>
      <protection/>
    </xf>
    <xf numFmtId="164" fontId="9" fillId="0" borderId="10" xfId="57" applyNumberFormat="1" applyFont="1" applyBorder="1" applyAlignment="1">
      <alignment horizontal="center" vertical="center" wrapText="1"/>
      <protection/>
    </xf>
    <xf numFmtId="164" fontId="7" fillId="0" borderId="10" xfId="57" applyNumberFormat="1" applyFont="1" applyBorder="1" applyAlignment="1">
      <alignment vertical="center" wrapText="1"/>
      <protection/>
    </xf>
    <xf numFmtId="0" fontId="3" fillId="25" borderId="10" xfId="0" applyFont="1" applyFill="1" applyBorder="1" applyAlignment="1">
      <alignment vertical="center" wrapText="1"/>
    </xf>
    <xf numFmtId="0" fontId="5" fillId="25" borderId="11" xfId="56" applyFont="1" applyFill="1" applyBorder="1" applyAlignment="1">
      <alignment vertical="center" wrapText="1"/>
      <protection/>
    </xf>
    <xf numFmtId="4" fontId="5" fillId="25" borderId="11" xfId="56" applyNumberFormat="1" applyFont="1" applyFill="1" applyBorder="1" applyAlignment="1">
      <alignment horizontal="center" vertical="center" wrapText="1"/>
      <protection/>
    </xf>
    <xf numFmtId="164" fontId="5" fillId="25" borderId="11" xfId="56" applyNumberFormat="1" applyFont="1" applyFill="1" applyBorder="1" applyAlignment="1">
      <alignment horizontal="right" vertical="center" wrapText="1"/>
      <protection/>
    </xf>
    <xf numFmtId="164" fontId="5" fillId="0" borderId="11" xfId="57" applyNumberFormat="1" applyFont="1" applyBorder="1" applyAlignment="1">
      <alignment horizontal="right" vertical="center" wrapText="1"/>
      <protection/>
    </xf>
    <xf numFmtId="0" fontId="5" fillId="25" borderId="18" xfId="0" applyFont="1" applyFill="1" applyBorder="1" applyAlignment="1">
      <alignment horizontal="left" vertical="center" wrapText="1"/>
    </xf>
    <xf numFmtId="0" fontId="5" fillId="0" borderId="11" xfId="57" applyFont="1" applyBorder="1" applyAlignment="1">
      <alignment horizontal="left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2" fontId="5" fillId="0" borderId="11" xfId="57" applyNumberFormat="1" applyFont="1" applyBorder="1" applyAlignment="1">
      <alignment horizontal="center" vertical="center" wrapText="1"/>
      <protection/>
    </xf>
    <xf numFmtId="0" fontId="5" fillId="0" borderId="15" xfId="57" applyNumberFormat="1" applyFont="1" applyBorder="1" applyAlignment="1">
      <alignment horizontal="center" vertical="center" wrapText="1"/>
      <protection/>
    </xf>
    <xf numFmtId="0" fontId="5" fillId="0" borderId="16" xfId="57" applyFont="1" applyBorder="1" applyAlignment="1">
      <alignment horizontal="left"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2" fontId="5" fillId="0" borderId="16" xfId="57" applyNumberFormat="1" applyFont="1" applyFill="1" applyBorder="1" applyAlignment="1">
      <alignment horizontal="center" vertical="center" wrapText="1"/>
      <protection/>
    </xf>
    <xf numFmtId="164" fontId="5" fillId="0" borderId="16" xfId="57" applyNumberFormat="1" applyFont="1" applyBorder="1" applyAlignment="1">
      <alignment horizontal="right" vertical="center" wrapText="1"/>
      <protection/>
    </xf>
    <xf numFmtId="164" fontId="5" fillId="0" borderId="17" xfId="46" applyNumberFormat="1" applyFont="1" applyBorder="1" applyAlignment="1">
      <alignment vertical="center" wrapText="1"/>
    </xf>
    <xf numFmtId="0" fontId="7" fillId="25" borderId="10" xfId="56" applyFont="1" applyFill="1" applyBorder="1" applyAlignment="1">
      <alignment vertical="center" wrapText="1"/>
      <protection/>
    </xf>
    <xf numFmtId="0" fontId="5" fillId="25" borderId="16" xfId="56" applyFont="1" applyFill="1" applyBorder="1" applyAlignment="1">
      <alignment vertical="center" wrapText="1"/>
      <protection/>
    </xf>
    <xf numFmtId="0" fontId="5" fillId="25" borderId="16" xfId="56" applyFont="1" applyFill="1" applyBorder="1" applyAlignment="1">
      <alignment horizontal="center" vertical="center" wrapText="1"/>
      <protection/>
    </xf>
    <xf numFmtId="4" fontId="5" fillId="25" borderId="16" xfId="56" applyNumberFormat="1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0" fontId="7" fillId="25" borderId="10" xfId="56" applyFont="1" applyFill="1" applyBorder="1" applyAlignment="1">
      <alignment horizontal="center" vertical="center" wrapText="1"/>
      <protection/>
    </xf>
    <xf numFmtId="4" fontId="7" fillId="25" borderId="10" xfId="56" applyNumberFormat="1" applyFont="1" applyFill="1" applyBorder="1" applyAlignment="1">
      <alignment horizontal="center" vertical="center" wrapText="1"/>
      <protection/>
    </xf>
    <xf numFmtId="0" fontId="5" fillId="25" borderId="10" xfId="0" applyFont="1" applyFill="1" applyBorder="1" applyAlignment="1">
      <alignment horizontal="left" vertical="center" wrapText="1"/>
    </xf>
    <xf numFmtId="164" fontId="5" fillId="0" borderId="0" xfId="57" applyNumberFormat="1" applyFont="1" applyAlignment="1">
      <alignment vertical="center" wrapText="1"/>
      <protection/>
    </xf>
    <xf numFmtId="164" fontId="8" fillId="0" borderId="0" xfId="57" applyNumberFormat="1" applyFont="1" applyAlignment="1">
      <alignment vertical="center" wrapText="1"/>
      <protection/>
    </xf>
    <xf numFmtId="0" fontId="5" fillId="25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56" applyNumberFormat="1" applyFont="1" applyBorder="1" applyAlignment="1">
      <alignment horizontal="right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2" fontId="3" fillId="0" borderId="10" xfId="57" applyNumberFormat="1" applyFont="1" applyBorder="1" applyAlignment="1">
      <alignment horizontal="center" vertical="center" wrapText="1"/>
      <protection/>
    </xf>
    <xf numFmtId="164" fontId="3" fillId="0" borderId="10" xfId="57" applyNumberFormat="1" applyFont="1" applyBorder="1" applyAlignment="1">
      <alignment horizontal="right" vertical="center" wrapText="1"/>
      <protection/>
    </xf>
    <xf numFmtId="0" fontId="3" fillId="0" borderId="10" xfId="57" applyFont="1" applyBorder="1" applyAlignment="1">
      <alignment horizontal="left" vertical="center" wrapText="1"/>
      <protection/>
    </xf>
    <xf numFmtId="164" fontId="5" fillId="0" borderId="0" xfId="57" applyNumberFormat="1" applyFont="1" applyAlignment="1">
      <alignment horizontal="righ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5" fillId="0" borderId="0" xfId="57" applyNumberFormat="1" applyFont="1" applyAlignment="1">
      <alignment vertical="center" wrapText="1"/>
      <protection/>
    </xf>
    <xf numFmtId="2" fontId="5" fillId="25" borderId="10" xfId="57" applyNumberFormat="1" applyFont="1" applyFill="1" applyBorder="1" applyAlignment="1">
      <alignment horizontal="center" vertical="center" wrapText="1"/>
      <protection/>
    </xf>
    <xf numFmtId="164" fontId="5" fillId="25" borderId="10" xfId="57" applyNumberFormat="1" applyFont="1" applyFill="1" applyBorder="1" applyAlignment="1">
      <alignment horizontal="right" vertical="center" wrapText="1"/>
      <protection/>
    </xf>
    <xf numFmtId="4" fontId="3" fillId="0" borderId="0" xfId="57" applyNumberFormat="1" applyFont="1" applyAlignment="1">
      <alignment horizontal="center" vertical="center" wrapText="1"/>
      <protection/>
    </xf>
    <xf numFmtId="4" fontId="5" fillId="0" borderId="0" xfId="57" applyNumberFormat="1" applyFont="1" applyAlignment="1">
      <alignment horizontal="center" vertical="center" wrapText="1"/>
      <protection/>
    </xf>
    <xf numFmtId="4" fontId="3" fillId="0" borderId="0" xfId="57" applyNumberFormat="1" applyFont="1" applyAlignment="1">
      <alignment vertical="center" wrapText="1"/>
      <protection/>
    </xf>
    <xf numFmtId="4" fontId="7" fillId="0" borderId="0" xfId="57" applyNumberFormat="1" applyFont="1" applyAlignment="1">
      <alignment vertical="center" wrapText="1"/>
      <protection/>
    </xf>
    <xf numFmtId="0" fontId="9" fillId="0" borderId="10" xfId="57" applyNumberFormat="1" applyFont="1" applyBorder="1" applyAlignment="1">
      <alignment horizontal="center" vertical="center" wrapText="1"/>
      <protection/>
    </xf>
    <xf numFmtId="2" fontId="9" fillId="0" borderId="10" xfId="57" applyNumberFormat="1" applyFont="1" applyBorder="1" applyAlignment="1">
      <alignment horizontal="center" vertical="center" wrapText="1"/>
      <protection/>
    </xf>
    <xf numFmtId="164" fontId="9" fillId="0" borderId="10" xfId="46" applyNumberFormat="1" applyFont="1" applyBorder="1" applyAlignment="1">
      <alignment horizontal="center" vertical="center" wrapText="1"/>
    </xf>
    <xf numFmtId="0" fontId="7" fillId="0" borderId="12" xfId="57" applyNumberFormat="1" applyFont="1" applyBorder="1" applyAlignment="1">
      <alignment horizontal="center" vertical="center" wrapText="1"/>
      <protection/>
    </xf>
    <xf numFmtId="164" fontId="7" fillId="0" borderId="13" xfId="57" applyNumberFormat="1" applyFont="1" applyBorder="1" applyAlignment="1">
      <alignment horizontal="right" vertical="center" wrapText="1"/>
      <protection/>
    </xf>
    <xf numFmtId="164" fontId="7" fillId="0" borderId="14" xfId="46" applyNumberFormat="1" applyFont="1" applyBorder="1" applyAlignment="1">
      <alignment vertical="center" wrapText="1"/>
    </xf>
    <xf numFmtId="0" fontId="30" fillId="0" borderId="13" xfId="57" applyFont="1" applyBorder="1" applyAlignment="1">
      <alignment horizontal="right" vertical="center" wrapText="1"/>
      <protection/>
    </xf>
    <xf numFmtId="164" fontId="9" fillId="0" borderId="10" xfId="57" applyNumberFormat="1" applyFont="1" applyBorder="1" applyAlignment="1">
      <alignment horizontal="right" vertical="center" wrapText="1"/>
      <protection/>
    </xf>
    <xf numFmtId="2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0" fontId="5" fillId="25" borderId="11" xfId="58" applyFont="1" applyFill="1" applyBorder="1" applyAlignment="1">
      <alignment horizontal="left"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0" fontId="30" fillId="0" borderId="13" xfId="57" applyFont="1" applyBorder="1" applyAlignment="1">
      <alignment horizontal="center" vertical="center" wrapText="1"/>
      <protection/>
    </xf>
    <xf numFmtId="0" fontId="30" fillId="0" borderId="14" xfId="57" applyFont="1" applyBorder="1" applyAlignment="1">
      <alignment horizontal="center" vertical="center" wrapText="1"/>
      <protection/>
    </xf>
    <xf numFmtId="0" fontId="7" fillId="0" borderId="19" xfId="57" applyNumberFormat="1" applyFont="1" applyBorder="1" applyAlignment="1">
      <alignment horizontal="center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0" fontId="7" fillId="25" borderId="20" xfId="56" applyFont="1" applyFill="1" applyBorder="1" applyAlignment="1">
      <alignment horizontal="center" vertical="center" wrapText="1"/>
      <protection/>
    </xf>
    <xf numFmtId="4" fontId="7" fillId="25" borderId="20" xfId="56" applyNumberFormat="1" applyFont="1" applyFill="1" applyBorder="1" applyAlignment="1">
      <alignment horizontal="center" vertical="center" wrapText="1"/>
      <protection/>
    </xf>
    <xf numFmtId="164" fontId="7" fillId="0" borderId="20" xfId="57" applyNumberFormat="1" applyFont="1" applyBorder="1" applyAlignment="1">
      <alignment horizontal="right" vertical="center" wrapText="1"/>
      <protection/>
    </xf>
    <xf numFmtId="164" fontId="7" fillId="0" borderId="21" xfId="46" applyNumberFormat="1" applyFont="1" applyBorder="1" applyAlignment="1">
      <alignment vertical="center" wrapText="1"/>
    </xf>
    <xf numFmtId="0" fontId="7" fillId="0" borderId="13" xfId="57" applyFont="1" applyBorder="1" applyAlignment="1">
      <alignment horizontal="left" vertical="center" wrapText="1"/>
      <protection/>
    </xf>
    <xf numFmtId="0" fontId="7" fillId="25" borderId="13" xfId="56" applyFont="1" applyFill="1" applyBorder="1" applyAlignment="1">
      <alignment horizontal="center" vertical="center" wrapText="1"/>
      <protection/>
    </xf>
    <xf numFmtId="4" fontId="7" fillId="25" borderId="13" xfId="56" applyNumberFormat="1" applyFont="1" applyFill="1" applyBorder="1" applyAlignment="1">
      <alignment horizontal="center" vertical="center" wrapText="1"/>
      <protection/>
    </xf>
    <xf numFmtId="0" fontId="5" fillId="25" borderId="18" xfId="56" applyFont="1" applyFill="1" applyBorder="1" applyAlignment="1">
      <alignment vertical="center" wrapText="1"/>
      <protection/>
    </xf>
    <xf numFmtId="0" fontId="7" fillId="0" borderId="13" xfId="57" applyFont="1" applyBorder="1" applyAlignment="1">
      <alignment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2" fontId="7" fillId="0" borderId="13" xfId="57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5" fillId="0" borderId="0" xfId="57" applyNumberFormat="1" applyFont="1" applyAlignment="1">
      <alignment vertical="center" wrapText="1"/>
      <protection/>
    </xf>
    <xf numFmtId="0" fontId="30" fillId="0" borderId="0" xfId="57" applyFont="1" applyAlignment="1">
      <alignment horizontal="left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33" fillId="0" borderId="0" xfId="57" applyFont="1" applyAlignment="1">
      <alignment horizontal="center"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0" fontId="30" fillId="0" borderId="13" xfId="57" applyFont="1" applyBorder="1" applyAlignment="1">
      <alignment horizontal="center" vertical="center" wrapText="1"/>
      <protection/>
    </xf>
    <xf numFmtId="0" fontId="30" fillId="0" borderId="14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Cenovo predlojenie Slive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3"/>
  <sheetViews>
    <sheetView tabSelected="1" zoomScale="110" zoomScaleNormal="110" zoomScalePageLayoutView="0" workbookViewId="0" topLeftCell="A10">
      <selection activeCell="F1" sqref="F1"/>
    </sheetView>
  </sheetViews>
  <sheetFormatPr defaultColWidth="9.140625" defaultRowHeight="15"/>
  <cols>
    <col min="1" max="1" width="6.57421875" style="85" customWidth="1"/>
    <col min="2" max="2" width="43.00390625" style="85" customWidth="1"/>
    <col min="3" max="3" width="7.8515625" style="85" customWidth="1"/>
    <col min="4" max="4" width="11.7109375" style="85" customWidth="1"/>
    <col min="5" max="5" width="12.140625" style="86" customWidth="1"/>
    <col min="6" max="6" width="16.421875" style="87" customWidth="1"/>
    <col min="7" max="7" width="9.140625" style="78" customWidth="1"/>
    <col min="8" max="8" width="16.57421875" style="175" customWidth="1"/>
    <col min="9" max="9" width="15.140625" style="142" customWidth="1"/>
    <col min="10" max="10" width="9.140625" style="78" customWidth="1"/>
    <col min="11" max="11" width="13.57421875" style="78" customWidth="1"/>
    <col min="12" max="12" width="13.57421875" style="138" customWidth="1"/>
    <col min="13" max="32" width="9.140625" style="78" customWidth="1"/>
    <col min="33" max="16384" width="9.140625" style="85" customWidth="1"/>
  </cols>
  <sheetData>
    <row r="1" spans="1:12" s="1" customFormat="1" ht="12">
      <c r="A1" s="3"/>
      <c r="C1" s="3"/>
      <c r="D1" s="2"/>
      <c r="E1" s="4"/>
      <c r="F1" s="2" t="s">
        <v>258</v>
      </c>
      <c r="I1" s="141"/>
      <c r="J1" s="2"/>
      <c r="K1" s="2"/>
      <c r="L1" s="143"/>
    </row>
    <row r="2" spans="1:12" s="1" customFormat="1" ht="24.75" customHeight="1">
      <c r="A2" s="176" t="s">
        <v>28</v>
      </c>
      <c r="B2" s="177"/>
      <c r="C2" s="177"/>
      <c r="D2" s="177"/>
      <c r="E2" s="177"/>
      <c r="F2" s="177"/>
      <c r="H2" s="2"/>
      <c r="I2" s="141"/>
      <c r="J2" s="2"/>
      <c r="K2" s="2"/>
      <c r="L2" s="143"/>
    </row>
    <row r="3" spans="1:12" s="1" customFormat="1" ht="12.75">
      <c r="A3" s="176" t="s">
        <v>29</v>
      </c>
      <c r="B3" s="176"/>
      <c r="C3" s="176"/>
      <c r="D3" s="176"/>
      <c r="E3" s="176"/>
      <c r="F3" s="176"/>
      <c r="H3" s="2"/>
      <c r="I3" s="141"/>
      <c r="J3" s="2"/>
      <c r="K3" s="2"/>
      <c r="L3" s="143"/>
    </row>
    <row r="4" spans="1:12" s="1" customFormat="1" ht="12">
      <c r="A4" s="3"/>
      <c r="C4" s="3"/>
      <c r="D4" s="2"/>
      <c r="E4" s="4"/>
      <c r="F4" s="4"/>
      <c r="H4" s="2"/>
      <c r="I4" s="141"/>
      <c r="J4" s="2"/>
      <c r="K4" s="2"/>
      <c r="L4" s="143"/>
    </row>
    <row r="5" spans="1:12" s="1" customFormat="1" ht="16.5">
      <c r="A5" s="178" t="s">
        <v>33</v>
      </c>
      <c r="B5" s="178"/>
      <c r="C5" s="178"/>
      <c r="D5" s="178"/>
      <c r="E5" s="178"/>
      <c r="F5" s="178"/>
      <c r="H5" s="2"/>
      <c r="I5" s="141"/>
      <c r="J5" s="2"/>
      <c r="K5" s="2"/>
      <c r="L5" s="143"/>
    </row>
    <row r="6" ht="12.75">
      <c r="H6" s="175" t="s">
        <v>11</v>
      </c>
    </row>
    <row r="7" spans="1:32" s="77" customFormat="1" ht="25.5">
      <c r="A7" s="5" t="s">
        <v>0</v>
      </c>
      <c r="B7" s="5" t="s">
        <v>17</v>
      </c>
      <c r="C7" s="5" t="s">
        <v>18</v>
      </c>
      <c r="D7" s="6" t="s">
        <v>2</v>
      </c>
      <c r="E7" s="7" t="s">
        <v>19</v>
      </c>
      <c r="F7" s="7" t="s">
        <v>20</v>
      </c>
      <c r="G7" s="78"/>
      <c r="H7" s="175"/>
      <c r="I7" s="142"/>
      <c r="J7" s="78"/>
      <c r="K7" s="78"/>
      <c r="L7" s="13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</row>
    <row r="8" spans="1:32" s="77" customFormat="1" ht="13.5">
      <c r="A8" s="8">
        <v>1</v>
      </c>
      <c r="B8" s="8">
        <v>2</v>
      </c>
      <c r="C8" s="8">
        <v>3</v>
      </c>
      <c r="D8" s="9">
        <v>4</v>
      </c>
      <c r="E8" s="9">
        <v>5</v>
      </c>
      <c r="F8" s="9">
        <v>6</v>
      </c>
      <c r="G8" s="78"/>
      <c r="H8" s="175"/>
      <c r="I8" s="142"/>
      <c r="J8" s="78"/>
      <c r="K8" s="78"/>
      <c r="L8" s="13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</row>
    <row r="9" spans="1:12" s="78" customFormat="1" ht="12.75">
      <c r="A9" s="179" t="s">
        <v>25</v>
      </c>
      <c r="B9" s="180"/>
      <c r="C9" s="180"/>
      <c r="D9" s="180"/>
      <c r="E9" s="180"/>
      <c r="F9" s="181"/>
      <c r="H9" s="175"/>
      <c r="I9" s="142"/>
      <c r="L9" s="138"/>
    </row>
    <row r="10" spans="1:12" s="78" customFormat="1" ht="12.75">
      <c r="A10" s="11"/>
      <c r="B10" s="29" t="s">
        <v>89</v>
      </c>
      <c r="C10" s="13"/>
      <c r="D10" s="14"/>
      <c r="E10" s="15"/>
      <c r="F10" s="16"/>
      <c r="H10" s="175"/>
      <c r="I10" s="142"/>
      <c r="L10" s="138"/>
    </row>
    <row r="11" spans="1:12" s="78" customFormat="1" ht="12">
      <c r="A11" s="124">
        <v>1</v>
      </c>
      <c r="B11" s="127" t="s">
        <v>90</v>
      </c>
      <c r="C11" s="124" t="s">
        <v>22</v>
      </c>
      <c r="D11" s="125">
        <v>1</v>
      </c>
      <c r="E11" s="126"/>
      <c r="F11" s="126"/>
      <c r="H11" s="175"/>
      <c r="I11" s="142"/>
      <c r="L11" s="138"/>
    </row>
    <row r="12" spans="1:12" s="78" customFormat="1" ht="12.75">
      <c r="A12" s="36"/>
      <c r="B12" s="37" t="s">
        <v>88</v>
      </c>
      <c r="C12" s="38"/>
      <c r="D12" s="39"/>
      <c r="E12" s="40"/>
      <c r="F12" s="41"/>
      <c r="H12" s="175"/>
      <c r="I12" s="142"/>
      <c r="L12" s="138"/>
    </row>
    <row r="13" spans="1:12" s="78" customFormat="1" ht="12.75">
      <c r="A13" s="157"/>
      <c r="B13" s="158"/>
      <c r="C13" s="158"/>
      <c r="D13" s="158"/>
      <c r="E13" s="151"/>
      <c r="F13" s="159"/>
      <c r="H13" s="175"/>
      <c r="I13" s="142"/>
      <c r="L13" s="138"/>
    </row>
    <row r="14" spans="1:12" s="78" customFormat="1" ht="12.75">
      <c r="A14" s="11"/>
      <c r="B14" s="29" t="s">
        <v>26</v>
      </c>
      <c r="C14" s="13"/>
      <c r="D14" s="14"/>
      <c r="E14" s="15"/>
      <c r="F14" s="16"/>
      <c r="H14" s="175"/>
      <c r="I14" s="142"/>
      <c r="L14" s="138"/>
    </row>
    <row r="15" spans="1:12" s="78" customFormat="1" ht="12">
      <c r="A15" s="11">
        <v>1</v>
      </c>
      <c r="B15" s="102" t="s">
        <v>143</v>
      </c>
      <c r="C15" s="31" t="s">
        <v>21</v>
      </c>
      <c r="D15" s="69">
        <v>140.34</v>
      </c>
      <c r="E15" s="58"/>
      <c r="F15" s="16"/>
      <c r="H15" s="175"/>
      <c r="I15" s="142"/>
      <c r="L15" s="138"/>
    </row>
    <row r="16" spans="1:12" s="78" customFormat="1" ht="12">
      <c r="A16" s="11">
        <f>A15+1</f>
        <v>2</v>
      </c>
      <c r="B16" s="30" t="s">
        <v>147</v>
      </c>
      <c r="C16" s="31" t="s">
        <v>21</v>
      </c>
      <c r="D16" s="32">
        <v>365.4</v>
      </c>
      <c r="E16" s="64"/>
      <c r="F16" s="16"/>
      <c r="H16" s="175"/>
      <c r="I16" s="142"/>
      <c r="L16" s="138"/>
    </row>
    <row r="17" spans="1:6" ht="12.75">
      <c r="A17" s="11">
        <f>A16+1</f>
        <v>3</v>
      </c>
      <c r="B17" s="33" t="s">
        <v>13</v>
      </c>
      <c r="C17" s="31" t="s">
        <v>21</v>
      </c>
      <c r="D17" s="32">
        <v>140.36</v>
      </c>
      <c r="E17" s="64"/>
      <c r="F17" s="16"/>
    </row>
    <row r="18" spans="1:6" ht="12.75">
      <c r="A18" s="11">
        <f aca="true" t="shared" si="0" ref="A18:A54">A17+1</f>
        <v>4</v>
      </c>
      <c r="B18" s="33" t="s">
        <v>169</v>
      </c>
      <c r="C18" s="31" t="s">
        <v>21</v>
      </c>
      <c r="D18" s="32">
        <f>D16+D17</f>
        <v>505.76</v>
      </c>
      <c r="E18" s="64"/>
      <c r="F18" s="16"/>
    </row>
    <row r="19" spans="1:6" ht="12.75">
      <c r="A19" s="11">
        <f t="shared" si="0"/>
        <v>5</v>
      </c>
      <c r="B19" s="33" t="s">
        <v>170</v>
      </c>
      <c r="C19" s="31" t="s">
        <v>21</v>
      </c>
      <c r="D19" s="32">
        <f>D16</f>
        <v>365.4</v>
      </c>
      <c r="E19" s="64"/>
      <c r="F19" s="16"/>
    </row>
    <row r="20" spans="1:6" ht="12.75">
      <c r="A20" s="11">
        <f t="shared" si="0"/>
        <v>6</v>
      </c>
      <c r="B20" s="30" t="s">
        <v>171</v>
      </c>
      <c r="C20" s="31" t="s">
        <v>21</v>
      </c>
      <c r="D20" s="32">
        <f>285.67+131</f>
        <v>416.67</v>
      </c>
      <c r="E20" s="64"/>
      <c r="F20" s="16"/>
    </row>
    <row r="21" spans="1:6" ht="12.75">
      <c r="A21" s="11">
        <f t="shared" si="0"/>
        <v>7</v>
      </c>
      <c r="B21" s="30" t="s">
        <v>172</v>
      </c>
      <c r="C21" s="31" t="s">
        <v>21</v>
      </c>
      <c r="D21" s="32">
        <v>140.36</v>
      </c>
      <c r="E21" s="64"/>
      <c r="F21" s="16"/>
    </row>
    <row r="22" spans="1:6" ht="12.75">
      <c r="A22" s="11">
        <f t="shared" si="0"/>
        <v>8</v>
      </c>
      <c r="B22" s="33" t="s">
        <v>173</v>
      </c>
      <c r="C22" s="31" t="s">
        <v>21</v>
      </c>
      <c r="D22" s="32">
        <f>D20</f>
        <v>416.67</v>
      </c>
      <c r="E22" s="64"/>
      <c r="F22" s="16"/>
    </row>
    <row r="23" spans="1:6" ht="12.75">
      <c r="A23" s="11">
        <f t="shared" si="0"/>
        <v>9</v>
      </c>
      <c r="B23" s="33" t="s">
        <v>174</v>
      </c>
      <c r="C23" s="31" t="s">
        <v>21</v>
      </c>
      <c r="D23" s="32">
        <f>D21</f>
        <v>140.36</v>
      </c>
      <c r="E23" s="64"/>
      <c r="F23" s="16"/>
    </row>
    <row r="24" spans="1:6" ht="12.75">
      <c r="A24" s="11">
        <f t="shared" si="0"/>
        <v>10</v>
      </c>
      <c r="B24" s="33" t="s">
        <v>144</v>
      </c>
      <c r="C24" s="31" t="s">
        <v>5</v>
      </c>
      <c r="D24" s="32">
        <v>71.2</v>
      </c>
      <c r="E24" s="64"/>
      <c r="F24" s="16"/>
    </row>
    <row r="25" spans="1:6" ht="12.75">
      <c r="A25" s="11">
        <f t="shared" si="0"/>
        <v>11</v>
      </c>
      <c r="B25" s="33" t="s">
        <v>175</v>
      </c>
      <c r="C25" s="31" t="s">
        <v>21</v>
      </c>
      <c r="D25" s="32">
        <f>D23</f>
        <v>140.36</v>
      </c>
      <c r="E25" s="64"/>
      <c r="F25" s="16"/>
    </row>
    <row r="26" spans="1:6" ht="12.75">
      <c r="A26" s="11">
        <f t="shared" si="0"/>
        <v>12</v>
      </c>
      <c r="B26" s="33" t="s">
        <v>1</v>
      </c>
      <c r="C26" s="31" t="s">
        <v>21</v>
      </c>
      <c r="D26" s="32">
        <f>D25</f>
        <v>140.36</v>
      </c>
      <c r="E26" s="64"/>
      <c r="F26" s="16"/>
    </row>
    <row r="27" spans="1:6" ht="12.75">
      <c r="A27" s="11">
        <f t="shared" si="0"/>
        <v>13</v>
      </c>
      <c r="B27" s="33" t="s">
        <v>176</v>
      </c>
      <c r="C27" s="31" t="s">
        <v>21</v>
      </c>
      <c r="D27" s="32">
        <v>416.67</v>
      </c>
      <c r="E27" s="64"/>
      <c r="F27" s="16"/>
    </row>
    <row r="28" spans="1:6" ht="12.75">
      <c r="A28" s="11">
        <f t="shared" si="0"/>
        <v>14</v>
      </c>
      <c r="B28" s="30" t="s">
        <v>3</v>
      </c>
      <c r="C28" s="31" t="s">
        <v>21</v>
      </c>
      <c r="D28" s="32">
        <v>285.67</v>
      </c>
      <c r="E28" s="64"/>
      <c r="F28" s="16"/>
    </row>
    <row r="29" spans="1:6" ht="12.75">
      <c r="A29" s="11">
        <f t="shared" si="0"/>
        <v>15</v>
      </c>
      <c r="B29" s="30" t="s">
        <v>4</v>
      </c>
      <c r="C29" s="31" t="s">
        <v>21</v>
      </c>
      <c r="D29" s="32">
        <v>131</v>
      </c>
      <c r="E29" s="64"/>
      <c r="F29" s="16"/>
    </row>
    <row r="30" spans="1:6" ht="12.75">
      <c r="A30" s="11">
        <f t="shared" si="0"/>
        <v>16</v>
      </c>
      <c r="B30" s="34" t="s">
        <v>6</v>
      </c>
      <c r="C30" s="31" t="s">
        <v>21</v>
      </c>
      <c r="D30" s="32">
        <v>140.36</v>
      </c>
      <c r="E30" s="65"/>
      <c r="F30" s="16"/>
    </row>
    <row r="31" spans="1:6" ht="12.75">
      <c r="A31" s="11">
        <f t="shared" si="0"/>
        <v>17</v>
      </c>
      <c r="B31" s="169" t="s">
        <v>216</v>
      </c>
      <c r="C31" s="31" t="s">
        <v>21</v>
      </c>
      <c r="D31" s="32">
        <v>50.22</v>
      </c>
      <c r="E31" s="65"/>
      <c r="F31" s="16"/>
    </row>
    <row r="32" spans="1:6" ht="24">
      <c r="A32" s="11">
        <f t="shared" si="0"/>
        <v>18</v>
      </c>
      <c r="B32" s="34" t="s">
        <v>14</v>
      </c>
      <c r="C32" s="31" t="s">
        <v>21</v>
      </c>
      <c r="D32" s="32">
        <v>140.36</v>
      </c>
      <c r="E32" s="65"/>
      <c r="F32" s="16"/>
    </row>
    <row r="33" spans="1:6" ht="12.75">
      <c r="A33" s="11">
        <f t="shared" si="0"/>
        <v>19</v>
      </c>
      <c r="B33" s="98" t="s">
        <v>87</v>
      </c>
      <c r="C33" s="122" t="s">
        <v>53</v>
      </c>
      <c r="D33" s="99">
        <v>12.5</v>
      </c>
      <c r="E33" s="123"/>
      <c r="F33" s="16"/>
    </row>
    <row r="34" spans="1:6" ht="12.75">
      <c r="A34" s="36"/>
      <c r="B34" s="37" t="s">
        <v>27</v>
      </c>
      <c r="C34" s="38"/>
      <c r="D34" s="39"/>
      <c r="E34" s="40"/>
      <c r="F34" s="41"/>
    </row>
    <row r="35" spans="1:6" ht="12.75">
      <c r="A35" s="47"/>
      <c r="B35" s="48"/>
      <c r="C35" s="49"/>
      <c r="D35" s="50"/>
      <c r="E35" s="51"/>
      <c r="F35" s="52"/>
    </row>
    <row r="36" spans="1:6" ht="12.75">
      <c r="A36" s="42"/>
      <c r="B36" s="53" t="s">
        <v>30</v>
      </c>
      <c r="C36" s="43"/>
      <c r="D36" s="44"/>
      <c r="E36" s="45"/>
      <c r="F36" s="46"/>
    </row>
    <row r="37" spans="1:6" ht="12.75">
      <c r="A37" s="42">
        <v>1</v>
      </c>
      <c r="B37" s="102" t="s">
        <v>143</v>
      </c>
      <c r="C37" s="31" t="s">
        <v>21</v>
      </c>
      <c r="D37" s="69">
        <v>43.9</v>
      </c>
      <c r="E37" s="64"/>
      <c r="F37" s="16"/>
    </row>
    <row r="38" spans="1:6" ht="12.75">
      <c r="A38" s="11">
        <f>A37+1</f>
        <v>2</v>
      </c>
      <c r="B38" s="30" t="s">
        <v>147</v>
      </c>
      <c r="C38" s="31" t="s">
        <v>21</v>
      </c>
      <c r="D38" s="32">
        <v>83.1</v>
      </c>
      <c r="E38" s="64"/>
      <c r="F38" s="16"/>
    </row>
    <row r="39" spans="1:6" ht="12.75">
      <c r="A39" s="11">
        <f t="shared" si="0"/>
        <v>3</v>
      </c>
      <c r="B39" s="33" t="s">
        <v>13</v>
      </c>
      <c r="C39" s="31" t="s">
        <v>21</v>
      </c>
      <c r="D39" s="32">
        <f>43.9</f>
        <v>43.9</v>
      </c>
      <c r="E39" s="64"/>
      <c r="F39" s="16"/>
    </row>
    <row r="40" spans="1:6" ht="12.75">
      <c r="A40" s="11">
        <f t="shared" si="0"/>
        <v>4</v>
      </c>
      <c r="B40" s="33" t="s">
        <v>169</v>
      </c>
      <c r="C40" s="31" t="s">
        <v>21</v>
      </c>
      <c r="D40" s="32">
        <f>D38+D39</f>
        <v>127</v>
      </c>
      <c r="E40" s="64"/>
      <c r="F40" s="16"/>
    </row>
    <row r="41" spans="1:6" ht="12.75">
      <c r="A41" s="11">
        <f t="shared" si="0"/>
        <v>5</v>
      </c>
      <c r="B41" s="33" t="s">
        <v>170</v>
      </c>
      <c r="C41" s="31" t="s">
        <v>21</v>
      </c>
      <c r="D41" s="32">
        <f>D38</f>
        <v>83.1</v>
      </c>
      <c r="E41" s="64"/>
      <c r="F41" s="16"/>
    </row>
    <row r="42" spans="1:6" ht="12.75">
      <c r="A42" s="11">
        <f t="shared" si="0"/>
        <v>6</v>
      </c>
      <c r="B42" s="30" t="s">
        <v>171</v>
      </c>
      <c r="C42" s="31" t="s">
        <v>21</v>
      </c>
      <c r="D42" s="32">
        <f>79.28+39</f>
        <v>118.28</v>
      </c>
      <c r="E42" s="64"/>
      <c r="F42" s="16"/>
    </row>
    <row r="43" spans="1:6" ht="12.75">
      <c r="A43" s="11">
        <f t="shared" si="0"/>
        <v>7</v>
      </c>
      <c r="B43" s="30" t="s">
        <v>172</v>
      </c>
      <c r="C43" s="31" t="s">
        <v>21</v>
      </c>
      <c r="D43" s="32">
        <v>43.9</v>
      </c>
      <c r="E43" s="64"/>
      <c r="F43" s="16"/>
    </row>
    <row r="44" spans="1:6" ht="12.75">
      <c r="A44" s="11">
        <f t="shared" si="0"/>
        <v>8</v>
      </c>
      <c r="B44" s="33" t="s">
        <v>173</v>
      </c>
      <c r="C44" s="31" t="s">
        <v>21</v>
      </c>
      <c r="D44" s="32">
        <f>D42</f>
        <v>118.28</v>
      </c>
      <c r="E44" s="64"/>
      <c r="F44" s="16"/>
    </row>
    <row r="45" spans="1:6" ht="12.75">
      <c r="A45" s="11">
        <f t="shared" si="0"/>
        <v>9</v>
      </c>
      <c r="B45" s="33" t="s">
        <v>174</v>
      </c>
      <c r="C45" s="31" t="s">
        <v>21</v>
      </c>
      <c r="D45" s="32">
        <f>D43</f>
        <v>43.9</v>
      </c>
      <c r="E45" s="64"/>
      <c r="F45" s="16"/>
    </row>
    <row r="46" spans="1:6" ht="12.75">
      <c r="A46" s="11">
        <f t="shared" si="0"/>
        <v>10</v>
      </c>
      <c r="B46" s="33" t="s">
        <v>144</v>
      </c>
      <c r="C46" s="31" t="s">
        <v>53</v>
      </c>
      <c r="D46" s="32">
        <v>21.1</v>
      </c>
      <c r="E46" s="64"/>
      <c r="F46" s="16"/>
    </row>
    <row r="47" spans="1:6" ht="12.75">
      <c r="A47" s="11">
        <f t="shared" si="0"/>
        <v>11</v>
      </c>
      <c r="B47" s="33" t="s">
        <v>175</v>
      </c>
      <c r="C47" s="31" t="s">
        <v>21</v>
      </c>
      <c r="D47" s="32">
        <f>D45</f>
        <v>43.9</v>
      </c>
      <c r="E47" s="64"/>
      <c r="F47" s="16"/>
    </row>
    <row r="48" spans="1:6" ht="12.75">
      <c r="A48" s="11">
        <f t="shared" si="0"/>
        <v>12</v>
      </c>
      <c r="B48" s="33" t="s">
        <v>1</v>
      </c>
      <c r="C48" s="31" t="s">
        <v>21</v>
      </c>
      <c r="D48" s="32">
        <f>D47</f>
        <v>43.9</v>
      </c>
      <c r="E48" s="64"/>
      <c r="F48" s="16"/>
    </row>
    <row r="49" spans="1:6" ht="12.75">
      <c r="A49" s="11">
        <f t="shared" si="0"/>
        <v>13</v>
      </c>
      <c r="B49" s="33" t="s">
        <v>176</v>
      </c>
      <c r="C49" s="31" t="s">
        <v>21</v>
      </c>
      <c r="D49" s="32">
        <v>118.28</v>
      </c>
      <c r="E49" s="64"/>
      <c r="F49" s="16"/>
    </row>
    <row r="50" spans="1:6" ht="12.75">
      <c r="A50" s="11">
        <f t="shared" si="0"/>
        <v>14</v>
      </c>
      <c r="B50" s="30" t="s">
        <v>3</v>
      </c>
      <c r="C50" s="31" t="s">
        <v>21</v>
      </c>
      <c r="D50" s="32">
        <v>79.28</v>
      </c>
      <c r="E50" s="64"/>
      <c r="F50" s="16"/>
    </row>
    <row r="51" spans="1:6" ht="12.75">
      <c r="A51" s="11">
        <f t="shared" si="0"/>
        <v>15</v>
      </c>
      <c r="B51" s="30" t="s">
        <v>4</v>
      </c>
      <c r="C51" s="31" t="s">
        <v>21</v>
      </c>
      <c r="D51" s="32">
        <v>39</v>
      </c>
      <c r="E51" s="64"/>
      <c r="F51" s="16"/>
    </row>
    <row r="52" spans="1:6" ht="12.75">
      <c r="A52" s="11">
        <f t="shared" si="0"/>
        <v>16</v>
      </c>
      <c r="B52" s="34" t="s">
        <v>6</v>
      </c>
      <c r="C52" s="31" t="s">
        <v>21</v>
      </c>
      <c r="D52" s="32">
        <v>43.9</v>
      </c>
      <c r="E52" s="64"/>
      <c r="F52" s="16"/>
    </row>
    <row r="53" spans="1:6" ht="12.75">
      <c r="A53" s="11">
        <f t="shared" si="0"/>
        <v>17</v>
      </c>
      <c r="B53" s="169" t="s">
        <v>216</v>
      </c>
      <c r="C53" s="31" t="s">
        <v>21</v>
      </c>
      <c r="D53" s="32">
        <v>27.9</v>
      </c>
      <c r="E53" s="64"/>
      <c r="F53" s="16"/>
    </row>
    <row r="54" spans="1:6" ht="24">
      <c r="A54" s="11">
        <f t="shared" si="0"/>
        <v>18</v>
      </c>
      <c r="B54" s="34" t="s">
        <v>14</v>
      </c>
      <c r="C54" s="31" t="s">
        <v>21</v>
      </c>
      <c r="D54" s="32">
        <v>44</v>
      </c>
      <c r="E54" s="64"/>
      <c r="F54" s="16"/>
    </row>
    <row r="55" spans="1:6" ht="12.75">
      <c r="A55" s="36"/>
      <c r="B55" s="54" t="s">
        <v>31</v>
      </c>
      <c r="C55" s="55"/>
      <c r="D55" s="39"/>
      <c r="E55" s="40"/>
      <c r="F55" s="41"/>
    </row>
    <row r="56" spans="1:6" ht="12.75">
      <c r="A56" s="47"/>
      <c r="B56" s="59"/>
      <c r="C56" s="49"/>
      <c r="D56" s="50"/>
      <c r="E56" s="51"/>
      <c r="F56" s="52"/>
    </row>
    <row r="57" spans="1:6" ht="12.75">
      <c r="A57" s="42"/>
      <c r="B57" s="53" t="s">
        <v>32</v>
      </c>
      <c r="C57" s="56"/>
      <c r="D57" s="57"/>
      <c r="E57" s="58"/>
      <c r="F57" s="46"/>
    </row>
    <row r="58" spans="1:6" ht="12.75">
      <c r="A58" s="42">
        <v>1</v>
      </c>
      <c r="B58" s="102" t="s">
        <v>143</v>
      </c>
      <c r="C58" s="31" t="s">
        <v>21</v>
      </c>
      <c r="D58" s="69">
        <v>72</v>
      </c>
      <c r="E58" s="64"/>
      <c r="F58" s="16"/>
    </row>
    <row r="59" spans="1:6" ht="12.75">
      <c r="A59" s="11">
        <f>A58+1</f>
        <v>2</v>
      </c>
      <c r="B59" s="30" t="s">
        <v>147</v>
      </c>
      <c r="C59" s="31" t="s">
        <v>21</v>
      </c>
      <c r="D59" s="32">
        <v>132.6</v>
      </c>
      <c r="E59" s="64"/>
      <c r="F59" s="16"/>
    </row>
    <row r="60" spans="1:6" ht="12.75">
      <c r="A60" s="11">
        <f aca="true" t="shared" si="1" ref="A60:A76">A59+1</f>
        <v>3</v>
      </c>
      <c r="B60" s="33" t="s">
        <v>13</v>
      </c>
      <c r="C60" s="31" t="s">
        <v>21</v>
      </c>
      <c r="D60" s="32">
        <f>72</f>
        <v>72</v>
      </c>
      <c r="E60" s="64"/>
      <c r="F60" s="16"/>
    </row>
    <row r="61" spans="1:6" ht="12.75">
      <c r="A61" s="11">
        <f t="shared" si="1"/>
        <v>4</v>
      </c>
      <c r="B61" s="33" t="s">
        <v>169</v>
      </c>
      <c r="C61" s="31" t="s">
        <v>21</v>
      </c>
      <c r="D61" s="32">
        <f>D59+D60</f>
        <v>204.6</v>
      </c>
      <c r="E61" s="64"/>
      <c r="F61" s="16"/>
    </row>
    <row r="62" spans="1:6" ht="12.75">
      <c r="A62" s="11">
        <f t="shared" si="1"/>
        <v>5</v>
      </c>
      <c r="B62" s="33" t="s">
        <v>170</v>
      </c>
      <c r="C62" s="31" t="s">
        <v>21</v>
      </c>
      <c r="D62" s="32">
        <f>D59</f>
        <v>132.6</v>
      </c>
      <c r="E62" s="64"/>
      <c r="F62" s="16"/>
    </row>
    <row r="63" spans="1:6" ht="12.75">
      <c r="A63" s="11">
        <f t="shared" si="1"/>
        <v>6</v>
      </c>
      <c r="B63" s="30" t="s">
        <v>171</v>
      </c>
      <c r="C63" s="31" t="s">
        <v>21</v>
      </c>
      <c r="D63" s="32">
        <f>138.28+66</f>
        <v>204.28</v>
      </c>
      <c r="E63" s="64"/>
      <c r="F63" s="16"/>
    </row>
    <row r="64" spans="1:6" ht="12.75">
      <c r="A64" s="11">
        <f t="shared" si="1"/>
        <v>7</v>
      </c>
      <c r="B64" s="30" t="s">
        <v>172</v>
      </c>
      <c r="C64" s="31" t="s">
        <v>21</v>
      </c>
      <c r="D64" s="32">
        <f>D60</f>
        <v>72</v>
      </c>
      <c r="E64" s="64"/>
      <c r="F64" s="16"/>
    </row>
    <row r="65" spans="1:6" ht="12.75">
      <c r="A65" s="11">
        <f t="shared" si="1"/>
        <v>8</v>
      </c>
      <c r="B65" s="33" t="s">
        <v>173</v>
      </c>
      <c r="C65" s="31" t="s">
        <v>21</v>
      </c>
      <c r="D65" s="32">
        <f>D63</f>
        <v>204.28</v>
      </c>
      <c r="E65" s="64"/>
      <c r="F65" s="16"/>
    </row>
    <row r="66" spans="1:6" ht="12.75">
      <c r="A66" s="11">
        <f t="shared" si="1"/>
        <v>9</v>
      </c>
      <c r="B66" s="33" t="s">
        <v>174</v>
      </c>
      <c r="C66" s="31" t="s">
        <v>21</v>
      </c>
      <c r="D66" s="32">
        <f>D64</f>
        <v>72</v>
      </c>
      <c r="E66" s="64"/>
      <c r="F66" s="16"/>
    </row>
    <row r="67" spans="1:6" ht="12.75">
      <c r="A67" s="11">
        <f t="shared" si="1"/>
        <v>10</v>
      </c>
      <c r="B67" s="33" t="s">
        <v>144</v>
      </c>
      <c r="C67" s="31" t="s">
        <v>53</v>
      </c>
      <c r="D67" s="32">
        <v>23.5</v>
      </c>
      <c r="E67" s="64"/>
      <c r="F67" s="16"/>
    </row>
    <row r="68" spans="1:6" ht="12.75">
      <c r="A68" s="11">
        <f t="shared" si="1"/>
        <v>11</v>
      </c>
      <c r="B68" s="33" t="s">
        <v>175</v>
      </c>
      <c r="C68" s="31" t="s">
        <v>21</v>
      </c>
      <c r="D68" s="32">
        <f>D66</f>
        <v>72</v>
      </c>
      <c r="E68" s="64"/>
      <c r="F68" s="16"/>
    </row>
    <row r="69" spans="1:6" ht="12.75">
      <c r="A69" s="11">
        <f t="shared" si="1"/>
        <v>12</v>
      </c>
      <c r="B69" s="33" t="s">
        <v>1</v>
      </c>
      <c r="C69" s="31" t="s">
        <v>21</v>
      </c>
      <c r="D69" s="32">
        <v>72</v>
      </c>
      <c r="E69" s="64"/>
      <c r="F69" s="16"/>
    </row>
    <row r="70" spans="1:6" ht="12.75">
      <c r="A70" s="11">
        <f t="shared" si="1"/>
        <v>13</v>
      </c>
      <c r="B70" s="33" t="s">
        <v>176</v>
      </c>
      <c r="C70" s="31" t="s">
        <v>21</v>
      </c>
      <c r="D70" s="32">
        <v>204.28</v>
      </c>
      <c r="E70" s="64"/>
      <c r="F70" s="16"/>
    </row>
    <row r="71" spans="1:6" ht="12.75">
      <c r="A71" s="11">
        <f t="shared" si="1"/>
        <v>14</v>
      </c>
      <c r="B71" s="30" t="s">
        <v>3</v>
      </c>
      <c r="C71" s="31" t="s">
        <v>21</v>
      </c>
      <c r="D71" s="32">
        <v>138.28</v>
      </c>
      <c r="E71" s="64"/>
      <c r="F71" s="16"/>
    </row>
    <row r="72" spans="1:6" ht="12.75">
      <c r="A72" s="11">
        <f t="shared" si="1"/>
        <v>15</v>
      </c>
      <c r="B72" s="30" t="s">
        <v>4</v>
      </c>
      <c r="C72" s="31" t="s">
        <v>21</v>
      </c>
      <c r="D72" s="32">
        <v>66</v>
      </c>
      <c r="E72" s="64"/>
      <c r="F72" s="16"/>
    </row>
    <row r="73" spans="1:6" ht="12.75">
      <c r="A73" s="11">
        <f t="shared" si="1"/>
        <v>16</v>
      </c>
      <c r="B73" s="34" t="s">
        <v>6</v>
      </c>
      <c r="C73" s="31" t="s">
        <v>21</v>
      </c>
      <c r="D73" s="32">
        <v>72</v>
      </c>
      <c r="E73" s="64"/>
      <c r="F73" s="16"/>
    </row>
    <row r="74" spans="1:6" ht="12.75">
      <c r="A74" s="11">
        <f t="shared" si="1"/>
        <v>17</v>
      </c>
      <c r="B74" s="169" t="s">
        <v>216</v>
      </c>
      <c r="C74" s="31" t="s">
        <v>21</v>
      </c>
      <c r="D74" s="32">
        <v>27.9</v>
      </c>
      <c r="E74" s="64"/>
      <c r="F74" s="16"/>
    </row>
    <row r="75" spans="1:6" ht="24">
      <c r="A75" s="11">
        <f t="shared" si="1"/>
        <v>18</v>
      </c>
      <c r="B75" s="34" t="s">
        <v>14</v>
      </c>
      <c r="C75" s="31" t="s">
        <v>21</v>
      </c>
      <c r="D75" s="32">
        <v>72</v>
      </c>
      <c r="E75" s="64"/>
      <c r="F75" s="16"/>
    </row>
    <row r="76" spans="1:6" ht="12.75">
      <c r="A76" s="11">
        <f t="shared" si="1"/>
        <v>19</v>
      </c>
      <c r="B76" s="98" t="s">
        <v>177</v>
      </c>
      <c r="C76" s="31" t="s">
        <v>21</v>
      </c>
      <c r="D76" s="99">
        <v>2.2</v>
      </c>
      <c r="E76" s="100"/>
      <c r="F76" s="16"/>
    </row>
    <row r="77" spans="1:6" ht="12.75">
      <c r="A77" s="36"/>
      <c r="B77" s="54" t="s">
        <v>34</v>
      </c>
      <c r="C77" s="38"/>
      <c r="D77" s="39"/>
      <c r="E77" s="40"/>
      <c r="F77" s="41"/>
    </row>
    <row r="78" spans="1:6" ht="12.75">
      <c r="A78" s="47"/>
      <c r="B78" s="48"/>
      <c r="C78" s="49"/>
      <c r="D78" s="50"/>
      <c r="E78" s="51"/>
      <c r="F78" s="52"/>
    </row>
    <row r="79" spans="1:6" ht="12.75">
      <c r="A79" s="60"/>
      <c r="B79" s="75" t="s">
        <v>35</v>
      </c>
      <c r="C79" s="35"/>
      <c r="D79" s="32"/>
      <c r="E79" s="62"/>
      <c r="F79" s="63"/>
    </row>
    <row r="80" spans="1:6" ht="12.75">
      <c r="A80" s="42">
        <v>1</v>
      </c>
      <c r="B80" s="102" t="s">
        <v>143</v>
      </c>
      <c r="C80" s="31" t="s">
        <v>21</v>
      </c>
      <c r="D80" s="32">
        <v>32.7</v>
      </c>
      <c r="E80" s="15"/>
      <c r="F80" s="16"/>
    </row>
    <row r="81" spans="1:6" ht="12.75">
      <c r="A81" s="11">
        <f>A80+1</f>
        <v>2</v>
      </c>
      <c r="B81" s="30" t="s">
        <v>147</v>
      </c>
      <c r="C81" s="31" t="s">
        <v>21</v>
      </c>
      <c r="D81" s="32">
        <v>62.3</v>
      </c>
      <c r="E81" s="15"/>
      <c r="F81" s="16"/>
    </row>
    <row r="82" spans="1:6" ht="12.75">
      <c r="A82" s="11">
        <f aca="true" t="shared" si="2" ref="A82:A118">A81+1</f>
        <v>3</v>
      </c>
      <c r="B82" s="33" t="s">
        <v>13</v>
      </c>
      <c r="C82" s="31" t="s">
        <v>21</v>
      </c>
      <c r="D82" s="32">
        <f>32.7</f>
        <v>32.7</v>
      </c>
      <c r="E82" s="15"/>
      <c r="F82" s="16"/>
    </row>
    <row r="83" spans="1:6" ht="12.75">
      <c r="A83" s="11">
        <f t="shared" si="2"/>
        <v>4</v>
      </c>
      <c r="B83" s="33" t="s">
        <v>169</v>
      </c>
      <c r="C83" s="31" t="s">
        <v>21</v>
      </c>
      <c r="D83" s="32">
        <f>D81+D82</f>
        <v>95</v>
      </c>
      <c r="E83" s="15"/>
      <c r="F83" s="16"/>
    </row>
    <row r="84" spans="1:6" ht="12.75">
      <c r="A84" s="11">
        <f t="shared" si="2"/>
        <v>5</v>
      </c>
      <c r="B84" s="33" t="s">
        <v>170</v>
      </c>
      <c r="C84" s="31" t="s">
        <v>21</v>
      </c>
      <c r="D84" s="32">
        <f>D81</f>
        <v>62.3</v>
      </c>
      <c r="E84" s="15"/>
      <c r="F84" s="16"/>
    </row>
    <row r="85" spans="1:6" ht="12.75">
      <c r="A85" s="11">
        <f t="shared" si="2"/>
        <v>6</v>
      </c>
      <c r="B85" s="30" t="s">
        <v>171</v>
      </c>
      <c r="C85" s="31" t="s">
        <v>21</v>
      </c>
      <c r="D85" s="32">
        <f>95.21+39</f>
        <v>134.20999999999998</v>
      </c>
      <c r="E85" s="15"/>
      <c r="F85" s="16"/>
    </row>
    <row r="86" spans="1:6" ht="12.75">
      <c r="A86" s="11">
        <f t="shared" si="2"/>
        <v>7</v>
      </c>
      <c r="B86" s="30" t="s">
        <v>172</v>
      </c>
      <c r="C86" s="31" t="s">
        <v>21</v>
      </c>
      <c r="D86" s="32">
        <v>32.7</v>
      </c>
      <c r="E86" s="15"/>
      <c r="F86" s="16"/>
    </row>
    <row r="87" spans="1:6" ht="12.75">
      <c r="A87" s="11">
        <f t="shared" si="2"/>
        <v>8</v>
      </c>
      <c r="B87" s="33" t="s">
        <v>173</v>
      </c>
      <c r="C87" s="31" t="s">
        <v>21</v>
      </c>
      <c r="D87" s="32">
        <f>D85</f>
        <v>134.20999999999998</v>
      </c>
      <c r="E87" s="15"/>
      <c r="F87" s="16"/>
    </row>
    <row r="88" spans="1:6" ht="12.75">
      <c r="A88" s="11">
        <f t="shared" si="2"/>
        <v>9</v>
      </c>
      <c r="B88" s="33" t="s">
        <v>174</v>
      </c>
      <c r="C88" s="31" t="s">
        <v>21</v>
      </c>
      <c r="D88" s="32">
        <f>D86</f>
        <v>32.7</v>
      </c>
      <c r="E88" s="15"/>
      <c r="F88" s="16"/>
    </row>
    <row r="89" spans="1:6" ht="12.75">
      <c r="A89" s="11">
        <f t="shared" si="2"/>
        <v>10</v>
      </c>
      <c r="B89" s="33" t="s">
        <v>144</v>
      </c>
      <c r="C89" s="31" t="s">
        <v>53</v>
      </c>
      <c r="D89" s="32">
        <v>9.6</v>
      </c>
      <c r="E89" s="15"/>
      <c r="F89" s="16"/>
    </row>
    <row r="90" spans="1:6" ht="12.75">
      <c r="A90" s="11">
        <f t="shared" si="2"/>
        <v>11</v>
      </c>
      <c r="B90" s="33" t="s">
        <v>175</v>
      </c>
      <c r="C90" s="31" t="s">
        <v>21</v>
      </c>
      <c r="D90" s="32">
        <f>D88</f>
        <v>32.7</v>
      </c>
      <c r="E90" s="15"/>
      <c r="F90" s="16"/>
    </row>
    <row r="91" spans="1:6" ht="12.75">
      <c r="A91" s="11">
        <f t="shared" si="2"/>
        <v>12</v>
      </c>
      <c r="B91" s="33" t="s">
        <v>1</v>
      </c>
      <c r="C91" s="31" t="s">
        <v>21</v>
      </c>
      <c r="D91" s="32">
        <f>D90</f>
        <v>32.7</v>
      </c>
      <c r="E91" s="15"/>
      <c r="F91" s="16"/>
    </row>
    <row r="92" spans="1:6" ht="12.75">
      <c r="A92" s="11">
        <f t="shared" si="2"/>
        <v>13</v>
      </c>
      <c r="B92" s="33" t="s">
        <v>176</v>
      </c>
      <c r="C92" s="31" t="s">
        <v>21</v>
      </c>
      <c r="D92" s="32">
        <v>134.21</v>
      </c>
      <c r="E92" s="15"/>
      <c r="F92" s="16"/>
    </row>
    <row r="93" spans="1:6" ht="12.75">
      <c r="A93" s="11">
        <f t="shared" si="2"/>
        <v>14</v>
      </c>
      <c r="B93" s="30" t="s">
        <v>3</v>
      </c>
      <c r="C93" s="31" t="s">
        <v>21</v>
      </c>
      <c r="D93" s="32">
        <v>95.21</v>
      </c>
      <c r="E93" s="15"/>
      <c r="F93" s="16"/>
    </row>
    <row r="94" spans="1:6" ht="12.75">
      <c r="A94" s="11">
        <f t="shared" si="2"/>
        <v>15</v>
      </c>
      <c r="B94" s="30" t="s">
        <v>4</v>
      </c>
      <c r="C94" s="31" t="s">
        <v>21</v>
      </c>
      <c r="D94" s="32">
        <v>39</v>
      </c>
      <c r="E94" s="15"/>
      <c r="F94" s="16"/>
    </row>
    <row r="95" spans="1:6" ht="12.75">
      <c r="A95" s="11">
        <f t="shared" si="2"/>
        <v>16</v>
      </c>
      <c r="B95" s="34" t="s">
        <v>6</v>
      </c>
      <c r="C95" s="31" t="s">
        <v>21</v>
      </c>
      <c r="D95" s="32">
        <v>33</v>
      </c>
      <c r="E95" s="15"/>
      <c r="F95" s="16"/>
    </row>
    <row r="96" spans="1:6" ht="12.75">
      <c r="A96" s="11">
        <f t="shared" si="2"/>
        <v>17</v>
      </c>
      <c r="B96" s="169" t="s">
        <v>216</v>
      </c>
      <c r="C96" s="31" t="s">
        <v>21</v>
      </c>
      <c r="D96" s="32">
        <v>5.58</v>
      </c>
      <c r="E96" s="15"/>
      <c r="F96" s="16"/>
    </row>
    <row r="97" spans="1:6" ht="24">
      <c r="A97" s="11">
        <f t="shared" si="2"/>
        <v>18</v>
      </c>
      <c r="B97" s="34" t="s">
        <v>14</v>
      </c>
      <c r="C97" s="31" t="s">
        <v>21</v>
      </c>
      <c r="D97" s="32">
        <v>33</v>
      </c>
      <c r="E97" s="15"/>
      <c r="F97" s="16"/>
    </row>
    <row r="98" spans="1:6" ht="12.75">
      <c r="A98" s="36"/>
      <c r="B98" s="54" t="s">
        <v>36</v>
      </c>
      <c r="C98" s="55"/>
      <c r="D98" s="71"/>
      <c r="E98" s="40"/>
      <c r="F98" s="41"/>
    </row>
    <row r="99" spans="1:6" ht="12.75">
      <c r="A99" s="148"/>
      <c r="B99" s="166"/>
      <c r="C99" s="167"/>
      <c r="D99" s="168"/>
      <c r="E99" s="149"/>
      <c r="F99" s="150"/>
    </row>
    <row r="100" spans="1:6" ht="12.75">
      <c r="A100" s="11"/>
      <c r="B100" s="75" t="s">
        <v>37</v>
      </c>
      <c r="C100" s="35"/>
      <c r="D100" s="32"/>
      <c r="E100" s="15"/>
      <c r="F100" s="16"/>
    </row>
    <row r="101" spans="1:6" ht="12.75">
      <c r="A101" s="11">
        <f>A99+1</f>
        <v>1</v>
      </c>
      <c r="B101" s="102" t="s">
        <v>143</v>
      </c>
      <c r="C101" s="31" t="s">
        <v>21</v>
      </c>
      <c r="D101" s="69">
        <v>176</v>
      </c>
      <c r="E101" s="15"/>
      <c r="F101" s="16"/>
    </row>
    <row r="102" spans="1:6" ht="12.75">
      <c r="A102" s="11">
        <f>A101+1</f>
        <v>2</v>
      </c>
      <c r="B102" s="30" t="s">
        <v>147</v>
      </c>
      <c r="C102" s="31" t="s">
        <v>21</v>
      </c>
      <c r="D102" s="32">
        <v>306.5</v>
      </c>
      <c r="E102" s="15"/>
      <c r="F102" s="16"/>
    </row>
    <row r="103" spans="1:6" ht="12.75">
      <c r="A103" s="11">
        <f t="shared" si="2"/>
        <v>3</v>
      </c>
      <c r="B103" s="33" t="s">
        <v>13</v>
      </c>
      <c r="C103" s="31" t="s">
        <v>21</v>
      </c>
      <c r="D103" s="32">
        <f>176</f>
        <v>176</v>
      </c>
      <c r="E103" s="15"/>
      <c r="F103" s="16"/>
    </row>
    <row r="104" spans="1:6" ht="12.75">
      <c r="A104" s="11">
        <f t="shared" si="2"/>
        <v>4</v>
      </c>
      <c r="B104" s="33" t="s">
        <v>169</v>
      </c>
      <c r="C104" s="31" t="s">
        <v>21</v>
      </c>
      <c r="D104" s="32">
        <f>D102+D103</f>
        <v>482.5</v>
      </c>
      <c r="E104" s="15"/>
      <c r="F104" s="16"/>
    </row>
    <row r="105" spans="1:6" ht="12.75">
      <c r="A105" s="11">
        <f t="shared" si="2"/>
        <v>5</v>
      </c>
      <c r="B105" s="33" t="s">
        <v>170</v>
      </c>
      <c r="C105" s="31" t="s">
        <v>21</v>
      </c>
      <c r="D105" s="32">
        <f>D102</f>
        <v>306.5</v>
      </c>
      <c r="E105" s="15"/>
      <c r="F105" s="16"/>
    </row>
    <row r="106" spans="1:6" ht="12.75">
      <c r="A106" s="11">
        <f t="shared" si="2"/>
        <v>6</v>
      </c>
      <c r="B106" s="30" t="s">
        <v>171</v>
      </c>
      <c r="C106" s="31" t="s">
        <v>21</v>
      </c>
      <c r="D106" s="32">
        <f>331.19+161</f>
        <v>492.19</v>
      </c>
      <c r="E106" s="15"/>
      <c r="F106" s="16"/>
    </row>
    <row r="107" spans="1:6" ht="12.75">
      <c r="A107" s="11">
        <f t="shared" si="2"/>
        <v>7</v>
      </c>
      <c r="B107" s="30" t="s">
        <v>172</v>
      </c>
      <c r="C107" s="31" t="s">
        <v>21</v>
      </c>
      <c r="D107" s="32">
        <v>176</v>
      </c>
      <c r="E107" s="15"/>
      <c r="F107" s="16"/>
    </row>
    <row r="108" spans="1:6" ht="12.75">
      <c r="A108" s="11">
        <f t="shared" si="2"/>
        <v>8</v>
      </c>
      <c r="B108" s="33" t="s">
        <v>173</v>
      </c>
      <c r="C108" s="31" t="s">
        <v>21</v>
      </c>
      <c r="D108" s="32">
        <f>D106</f>
        <v>492.19</v>
      </c>
      <c r="E108" s="15"/>
      <c r="F108" s="16"/>
    </row>
    <row r="109" spans="1:6" ht="12.75">
      <c r="A109" s="11">
        <f t="shared" si="2"/>
        <v>9</v>
      </c>
      <c r="B109" s="33" t="s">
        <v>174</v>
      </c>
      <c r="C109" s="31" t="s">
        <v>21</v>
      </c>
      <c r="D109" s="32">
        <f>D107</f>
        <v>176</v>
      </c>
      <c r="E109" s="15"/>
      <c r="F109" s="16"/>
    </row>
    <row r="110" spans="1:6" ht="12.75">
      <c r="A110" s="11">
        <f t="shared" si="2"/>
        <v>10</v>
      </c>
      <c r="B110" s="33" t="s">
        <v>144</v>
      </c>
      <c r="C110" s="31" t="s">
        <v>53</v>
      </c>
      <c r="D110" s="32">
        <v>68.2</v>
      </c>
      <c r="E110" s="15"/>
      <c r="F110" s="16"/>
    </row>
    <row r="111" spans="1:6" ht="12.75">
      <c r="A111" s="11">
        <f t="shared" si="2"/>
        <v>11</v>
      </c>
      <c r="B111" s="33" t="s">
        <v>175</v>
      </c>
      <c r="C111" s="31" t="s">
        <v>21</v>
      </c>
      <c r="D111" s="32">
        <f>D109</f>
        <v>176</v>
      </c>
      <c r="E111" s="15"/>
      <c r="F111" s="16"/>
    </row>
    <row r="112" spans="1:6" ht="12.75">
      <c r="A112" s="11">
        <f t="shared" si="2"/>
        <v>12</v>
      </c>
      <c r="B112" s="33" t="s">
        <v>1</v>
      </c>
      <c r="C112" s="31" t="s">
        <v>21</v>
      </c>
      <c r="D112" s="32">
        <f>D111</f>
        <v>176</v>
      </c>
      <c r="E112" s="15"/>
      <c r="F112" s="16"/>
    </row>
    <row r="113" spans="1:6" ht="12.75">
      <c r="A113" s="11">
        <f t="shared" si="2"/>
        <v>13</v>
      </c>
      <c r="B113" s="33" t="s">
        <v>176</v>
      </c>
      <c r="C113" s="31" t="s">
        <v>21</v>
      </c>
      <c r="D113" s="32">
        <v>492.19</v>
      </c>
      <c r="E113" s="15"/>
      <c r="F113" s="16"/>
    </row>
    <row r="114" spans="1:6" ht="12.75">
      <c r="A114" s="11">
        <f t="shared" si="2"/>
        <v>14</v>
      </c>
      <c r="B114" s="30" t="s">
        <v>3</v>
      </c>
      <c r="C114" s="31" t="s">
        <v>21</v>
      </c>
      <c r="D114" s="32">
        <v>331.19</v>
      </c>
      <c r="E114" s="15"/>
      <c r="F114" s="16"/>
    </row>
    <row r="115" spans="1:6" ht="12.75">
      <c r="A115" s="11">
        <f t="shared" si="2"/>
        <v>15</v>
      </c>
      <c r="B115" s="30" t="s">
        <v>4</v>
      </c>
      <c r="C115" s="31" t="s">
        <v>21</v>
      </c>
      <c r="D115" s="32">
        <v>161</v>
      </c>
      <c r="E115" s="15"/>
      <c r="F115" s="16"/>
    </row>
    <row r="116" spans="1:6" ht="12.75">
      <c r="A116" s="11">
        <f t="shared" si="2"/>
        <v>16</v>
      </c>
      <c r="B116" s="34" t="s">
        <v>6</v>
      </c>
      <c r="C116" s="31" t="s">
        <v>21</v>
      </c>
      <c r="D116" s="32">
        <v>176</v>
      </c>
      <c r="E116" s="15"/>
      <c r="F116" s="16"/>
    </row>
    <row r="117" spans="1:6" ht="12.75">
      <c r="A117" s="11">
        <f t="shared" si="2"/>
        <v>17</v>
      </c>
      <c r="B117" s="169" t="s">
        <v>216</v>
      </c>
      <c r="C117" s="31" t="s">
        <v>21</v>
      </c>
      <c r="D117" s="32">
        <v>100.44</v>
      </c>
      <c r="E117" s="15"/>
      <c r="F117" s="16"/>
    </row>
    <row r="118" spans="1:6" ht="24">
      <c r="A118" s="11">
        <f t="shared" si="2"/>
        <v>18</v>
      </c>
      <c r="B118" s="34" t="s">
        <v>14</v>
      </c>
      <c r="C118" s="31" t="s">
        <v>21</v>
      </c>
      <c r="D118" s="32">
        <v>176</v>
      </c>
      <c r="E118" s="15"/>
      <c r="F118" s="16"/>
    </row>
    <row r="119" spans="1:6" ht="12.75">
      <c r="A119" s="36"/>
      <c r="B119" s="70" t="s">
        <v>39</v>
      </c>
      <c r="C119" s="55"/>
      <c r="D119" s="71"/>
      <c r="E119" s="40"/>
      <c r="F119" s="41"/>
    </row>
    <row r="120" spans="1:6" ht="12.75">
      <c r="A120" s="160"/>
      <c r="B120" s="161"/>
      <c r="C120" s="162"/>
      <c r="D120" s="163"/>
      <c r="E120" s="164"/>
      <c r="F120" s="165"/>
    </row>
    <row r="121" spans="1:6" ht="12.75">
      <c r="A121" s="11"/>
      <c r="B121" s="75" t="s">
        <v>38</v>
      </c>
      <c r="C121" s="35"/>
      <c r="D121" s="32"/>
      <c r="E121" s="15"/>
      <c r="F121" s="16"/>
    </row>
    <row r="122" spans="1:6" ht="24">
      <c r="A122" s="11">
        <v>1</v>
      </c>
      <c r="B122" s="119" t="s">
        <v>57</v>
      </c>
      <c r="C122" s="31" t="s">
        <v>21</v>
      </c>
      <c r="D122" s="32">
        <v>25.87</v>
      </c>
      <c r="E122" s="15"/>
      <c r="F122" s="16"/>
    </row>
    <row r="123" spans="1:6" ht="24">
      <c r="A123" s="11">
        <f>A122+1</f>
        <v>2</v>
      </c>
      <c r="B123" s="119" t="s">
        <v>59</v>
      </c>
      <c r="C123" s="35" t="s">
        <v>53</v>
      </c>
      <c r="D123" s="32">
        <v>52.1</v>
      </c>
      <c r="E123" s="15"/>
      <c r="F123" s="16"/>
    </row>
    <row r="124" spans="1:6" ht="36">
      <c r="A124" s="11">
        <f aca="true" t="shared" si="3" ref="A124:A157">A123+1</f>
        <v>3</v>
      </c>
      <c r="B124" s="119" t="s">
        <v>61</v>
      </c>
      <c r="C124" s="35" t="s">
        <v>5</v>
      </c>
      <c r="D124" s="32">
        <v>26.5</v>
      </c>
      <c r="E124" s="15"/>
      <c r="F124" s="16"/>
    </row>
    <row r="125" spans="1:6" ht="36">
      <c r="A125" s="11">
        <f t="shared" si="3"/>
        <v>4</v>
      </c>
      <c r="B125" s="119" t="s">
        <v>60</v>
      </c>
      <c r="C125" s="35" t="s">
        <v>5</v>
      </c>
      <c r="D125" s="32">
        <v>26.5</v>
      </c>
      <c r="E125" s="15"/>
      <c r="F125" s="16"/>
    </row>
    <row r="126" spans="1:6" ht="24">
      <c r="A126" s="11">
        <f t="shared" si="3"/>
        <v>5</v>
      </c>
      <c r="B126" s="119" t="s">
        <v>178</v>
      </c>
      <c r="C126" s="35" t="s">
        <v>5</v>
      </c>
      <c r="D126" s="32">
        <v>46.3</v>
      </c>
      <c r="E126" s="15"/>
      <c r="F126" s="16"/>
    </row>
    <row r="127" spans="1:6" ht="36">
      <c r="A127" s="11">
        <f t="shared" si="3"/>
        <v>6</v>
      </c>
      <c r="B127" s="119" t="s">
        <v>62</v>
      </c>
      <c r="C127" s="35" t="s">
        <v>5</v>
      </c>
      <c r="D127" s="32">
        <v>46.3</v>
      </c>
      <c r="E127" s="15"/>
      <c r="F127" s="16"/>
    </row>
    <row r="128" spans="1:6" ht="12.75">
      <c r="A128" s="11">
        <f t="shared" si="3"/>
        <v>7</v>
      </c>
      <c r="B128" s="119" t="s">
        <v>179</v>
      </c>
      <c r="C128" s="35" t="s">
        <v>22</v>
      </c>
      <c r="D128" s="32">
        <v>2</v>
      </c>
      <c r="E128" s="15"/>
      <c r="F128" s="16"/>
    </row>
    <row r="129" spans="1:6" ht="12.75">
      <c r="A129" s="11">
        <f t="shared" si="3"/>
        <v>8</v>
      </c>
      <c r="B129" s="119" t="s">
        <v>66</v>
      </c>
      <c r="C129" s="35" t="s">
        <v>22</v>
      </c>
      <c r="D129" s="32">
        <v>2</v>
      </c>
      <c r="E129" s="15"/>
      <c r="F129" s="16"/>
    </row>
    <row r="130" spans="1:6" ht="12.75">
      <c r="A130" s="11">
        <f t="shared" si="3"/>
        <v>9</v>
      </c>
      <c r="B130" s="119" t="s">
        <v>63</v>
      </c>
      <c r="C130" s="35" t="s">
        <v>22</v>
      </c>
      <c r="D130" s="32">
        <v>1</v>
      </c>
      <c r="E130" s="15"/>
      <c r="F130" s="16"/>
    </row>
    <row r="131" spans="1:6" ht="12.75">
      <c r="A131" s="11">
        <f t="shared" si="3"/>
        <v>10</v>
      </c>
      <c r="B131" s="119" t="s">
        <v>64</v>
      </c>
      <c r="C131" s="35" t="s">
        <v>5</v>
      </c>
      <c r="D131" s="32">
        <v>11.3</v>
      </c>
      <c r="E131" s="15"/>
      <c r="F131" s="16"/>
    </row>
    <row r="132" spans="1:6" ht="12.75">
      <c r="A132" s="11">
        <f>A131+1</f>
        <v>11</v>
      </c>
      <c r="B132" s="119" t="s">
        <v>143</v>
      </c>
      <c r="C132" s="31" t="s">
        <v>21</v>
      </c>
      <c r="D132" s="32">
        <v>87.66</v>
      </c>
      <c r="E132" s="15"/>
      <c r="F132" s="16"/>
    </row>
    <row r="133" spans="1:6" ht="12.75">
      <c r="A133" s="11">
        <f t="shared" si="3"/>
        <v>12</v>
      </c>
      <c r="B133" s="30" t="s">
        <v>147</v>
      </c>
      <c r="C133" s="31" t="s">
        <v>21</v>
      </c>
      <c r="D133" s="32">
        <v>243.9</v>
      </c>
      <c r="E133" s="15"/>
      <c r="F133" s="16"/>
    </row>
    <row r="134" spans="1:6" ht="12.75">
      <c r="A134" s="11">
        <f t="shared" si="3"/>
        <v>13</v>
      </c>
      <c r="B134" s="33" t="s">
        <v>180</v>
      </c>
      <c r="C134" s="31" t="s">
        <v>21</v>
      </c>
      <c r="D134" s="32">
        <v>243.9</v>
      </c>
      <c r="E134" s="15"/>
      <c r="F134" s="16"/>
    </row>
    <row r="135" spans="1:6" ht="12.75">
      <c r="A135" s="11">
        <f t="shared" si="3"/>
        <v>14</v>
      </c>
      <c r="B135" s="33" t="s">
        <v>170</v>
      </c>
      <c r="C135" s="31" t="s">
        <v>21</v>
      </c>
      <c r="D135" s="32">
        <v>209.3</v>
      </c>
      <c r="E135" s="15"/>
      <c r="F135" s="16"/>
    </row>
    <row r="136" spans="1:6" ht="12.75">
      <c r="A136" s="11">
        <f t="shared" si="3"/>
        <v>15</v>
      </c>
      <c r="B136" s="30" t="s">
        <v>171</v>
      </c>
      <c r="C136" s="31" t="s">
        <v>21</v>
      </c>
      <c r="D136" s="32">
        <f>D135</f>
        <v>209.3</v>
      </c>
      <c r="E136" s="15"/>
      <c r="F136" s="16"/>
    </row>
    <row r="137" spans="1:6" ht="12.75">
      <c r="A137" s="11">
        <f t="shared" si="3"/>
        <v>16</v>
      </c>
      <c r="B137" s="33" t="s">
        <v>173</v>
      </c>
      <c r="C137" s="31" t="s">
        <v>21</v>
      </c>
      <c r="D137" s="32">
        <f>D136</f>
        <v>209.3</v>
      </c>
      <c r="E137" s="15"/>
      <c r="F137" s="16"/>
    </row>
    <row r="138" spans="1:6" ht="12.75">
      <c r="A138" s="11">
        <f t="shared" si="3"/>
        <v>17</v>
      </c>
      <c r="B138" s="33" t="s">
        <v>174</v>
      </c>
      <c r="C138" s="31" t="s">
        <v>21</v>
      </c>
      <c r="D138" s="32">
        <v>87.66</v>
      </c>
      <c r="E138" s="15"/>
      <c r="F138" s="16"/>
    </row>
    <row r="139" spans="1:6" ht="12.75">
      <c r="A139" s="11">
        <f t="shared" si="3"/>
        <v>18</v>
      </c>
      <c r="B139" s="33" t="s">
        <v>144</v>
      </c>
      <c r="C139" s="31" t="s">
        <v>53</v>
      </c>
      <c r="D139" s="32">
        <v>44.3</v>
      </c>
      <c r="E139" s="15"/>
      <c r="F139" s="16"/>
    </row>
    <row r="140" spans="1:6" ht="12.75">
      <c r="A140" s="11">
        <f t="shared" si="3"/>
        <v>19</v>
      </c>
      <c r="B140" s="33" t="s">
        <v>175</v>
      </c>
      <c r="C140" s="31" t="s">
        <v>21</v>
      </c>
      <c r="D140" s="32">
        <f>D138</f>
        <v>87.66</v>
      </c>
      <c r="E140" s="15"/>
      <c r="F140" s="16"/>
    </row>
    <row r="141" spans="1:6" ht="12.75">
      <c r="A141" s="11">
        <f t="shared" si="3"/>
        <v>20</v>
      </c>
      <c r="B141" s="33" t="s">
        <v>1</v>
      </c>
      <c r="C141" s="31" t="s">
        <v>21</v>
      </c>
      <c r="D141" s="32">
        <f>D140</f>
        <v>87.66</v>
      </c>
      <c r="E141" s="15"/>
      <c r="F141" s="16"/>
    </row>
    <row r="142" spans="1:6" ht="12.75">
      <c r="A142" s="11">
        <f t="shared" si="3"/>
        <v>21</v>
      </c>
      <c r="B142" s="33" t="s">
        <v>176</v>
      </c>
      <c r="C142" s="31" t="s">
        <v>21</v>
      </c>
      <c r="D142" s="32">
        <f>D137</f>
        <v>209.3</v>
      </c>
      <c r="E142" s="15"/>
      <c r="F142" s="16"/>
    </row>
    <row r="143" spans="1:6" ht="12.75">
      <c r="A143" s="11">
        <f t="shared" si="3"/>
        <v>22</v>
      </c>
      <c r="B143" s="30" t="s">
        <v>3</v>
      </c>
      <c r="C143" s="31" t="s">
        <v>21</v>
      </c>
      <c r="D143" s="32">
        <v>164.3</v>
      </c>
      <c r="E143" s="15"/>
      <c r="F143" s="16"/>
    </row>
    <row r="144" spans="1:6" ht="12.75">
      <c r="A144" s="11">
        <f t="shared" si="3"/>
        <v>23</v>
      </c>
      <c r="B144" s="30" t="s">
        <v>195</v>
      </c>
      <c r="C144" s="31" t="s">
        <v>21</v>
      </c>
      <c r="D144" s="32">
        <v>45</v>
      </c>
      <c r="E144" s="15"/>
      <c r="F144" s="16"/>
    </row>
    <row r="145" spans="1:6" ht="12.75">
      <c r="A145" s="11">
        <f t="shared" si="3"/>
        <v>24</v>
      </c>
      <c r="B145" s="34" t="s">
        <v>6</v>
      </c>
      <c r="C145" s="31" t="s">
        <v>21</v>
      </c>
      <c r="D145" s="32">
        <v>67.47</v>
      </c>
      <c r="E145" s="15"/>
      <c r="F145" s="16"/>
    </row>
    <row r="146" spans="1:6" ht="12.75">
      <c r="A146" s="11">
        <f t="shared" si="3"/>
        <v>25</v>
      </c>
      <c r="B146" s="169" t="s">
        <v>216</v>
      </c>
      <c r="C146" s="31" t="s">
        <v>21</v>
      </c>
      <c r="D146" s="32">
        <v>12.6</v>
      </c>
      <c r="E146" s="15"/>
      <c r="F146" s="16"/>
    </row>
    <row r="147" spans="1:6" ht="24">
      <c r="A147" s="11">
        <f t="shared" si="3"/>
        <v>26</v>
      </c>
      <c r="B147" s="34" t="s">
        <v>14</v>
      </c>
      <c r="C147" s="31" t="s">
        <v>21</v>
      </c>
      <c r="D147" s="32">
        <v>67.47</v>
      </c>
      <c r="E147" s="15"/>
      <c r="F147" s="16"/>
    </row>
    <row r="148" spans="1:6" ht="12.75">
      <c r="A148" s="11">
        <f t="shared" si="3"/>
        <v>27</v>
      </c>
      <c r="B148" s="30" t="s">
        <v>181</v>
      </c>
      <c r="C148" s="31" t="s">
        <v>21</v>
      </c>
      <c r="D148" s="32">
        <v>51.4</v>
      </c>
      <c r="E148" s="15"/>
      <c r="F148" s="16"/>
    </row>
    <row r="149" spans="1:6" ht="24">
      <c r="A149" s="11">
        <f t="shared" si="3"/>
        <v>28</v>
      </c>
      <c r="B149" s="30" t="s">
        <v>183</v>
      </c>
      <c r="C149" s="31" t="s">
        <v>21</v>
      </c>
      <c r="D149" s="32">
        <v>14.49</v>
      </c>
      <c r="E149" s="15"/>
      <c r="F149" s="16"/>
    </row>
    <row r="150" spans="1:6" ht="12.75">
      <c r="A150" s="11">
        <f t="shared" si="3"/>
        <v>29</v>
      </c>
      <c r="B150" s="30" t="s">
        <v>76</v>
      </c>
      <c r="C150" s="31" t="s">
        <v>21</v>
      </c>
      <c r="D150" s="32">
        <v>87.66</v>
      </c>
      <c r="E150" s="15"/>
      <c r="F150" s="16"/>
    </row>
    <row r="151" spans="1:6" ht="48">
      <c r="A151" s="11">
        <f t="shared" si="3"/>
        <v>30</v>
      </c>
      <c r="B151" s="30" t="s">
        <v>192</v>
      </c>
      <c r="C151" s="31" t="s">
        <v>21</v>
      </c>
      <c r="D151" s="32">
        <v>31.75</v>
      </c>
      <c r="E151" s="15"/>
      <c r="F151" s="16"/>
    </row>
    <row r="152" spans="1:6" ht="48">
      <c r="A152" s="11">
        <f t="shared" si="3"/>
        <v>31</v>
      </c>
      <c r="B152" s="30" t="s">
        <v>193</v>
      </c>
      <c r="C152" s="31" t="s">
        <v>21</v>
      </c>
      <c r="D152" s="32">
        <v>17.8</v>
      </c>
      <c r="E152" s="15"/>
      <c r="F152" s="16"/>
    </row>
    <row r="153" spans="1:6" ht="12.75">
      <c r="A153" s="11">
        <f t="shared" si="3"/>
        <v>32</v>
      </c>
      <c r="B153" s="30" t="s">
        <v>194</v>
      </c>
      <c r="C153" s="31" t="s">
        <v>21</v>
      </c>
      <c r="D153" s="32">
        <v>33.7</v>
      </c>
      <c r="E153" s="15"/>
      <c r="F153" s="16"/>
    </row>
    <row r="154" spans="1:6" ht="12.75">
      <c r="A154" s="11">
        <f t="shared" si="3"/>
        <v>33</v>
      </c>
      <c r="B154" s="30" t="s">
        <v>196</v>
      </c>
      <c r="C154" s="31" t="s">
        <v>21</v>
      </c>
      <c r="D154" s="32">
        <v>34.6</v>
      </c>
      <c r="E154" s="15"/>
      <c r="F154" s="16"/>
    </row>
    <row r="155" spans="1:6" ht="12.75">
      <c r="A155" s="11">
        <f t="shared" si="3"/>
        <v>34</v>
      </c>
      <c r="B155" s="30" t="s">
        <v>182</v>
      </c>
      <c r="C155" s="31" t="s">
        <v>21</v>
      </c>
      <c r="D155" s="32">
        <v>34.6</v>
      </c>
      <c r="E155" s="15"/>
      <c r="F155" s="16"/>
    </row>
    <row r="156" spans="1:6" ht="12.75">
      <c r="A156" s="11">
        <f t="shared" si="3"/>
        <v>35</v>
      </c>
      <c r="B156" s="34" t="s">
        <v>9</v>
      </c>
      <c r="C156" s="31" t="s">
        <v>21</v>
      </c>
      <c r="D156" s="32">
        <v>20</v>
      </c>
      <c r="E156" s="15"/>
      <c r="F156" s="16"/>
    </row>
    <row r="157" spans="1:6" ht="12.75">
      <c r="A157" s="11">
        <f t="shared" si="3"/>
        <v>36</v>
      </c>
      <c r="B157" s="34" t="s">
        <v>10</v>
      </c>
      <c r="C157" s="35" t="s">
        <v>22</v>
      </c>
      <c r="D157" s="32">
        <v>60</v>
      </c>
      <c r="E157" s="15"/>
      <c r="F157" s="16"/>
    </row>
    <row r="158" spans="1:6" ht="12.75">
      <c r="A158" s="88"/>
      <c r="B158" s="112" t="s">
        <v>40</v>
      </c>
      <c r="C158" s="90"/>
      <c r="D158" s="91"/>
      <c r="E158" s="92"/>
      <c r="F158" s="93"/>
    </row>
    <row r="159" spans="1:6" ht="12.75">
      <c r="A159" s="148"/>
      <c r="B159" s="166"/>
      <c r="C159" s="167"/>
      <c r="D159" s="168"/>
      <c r="E159" s="149"/>
      <c r="F159" s="150"/>
    </row>
    <row r="160" spans="1:6" ht="12.75">
      <c r="A160" s="145"/>
      <c r="B160" s="29" t="s">
        <v>153</v>
      </c>
      <c r="C160" s="29"/>
      <c r="D160" s="146"/>
      <c r="E160" s="152"/>
      <c r="F160" s="147"/>
    </row>
    <row r="161" spans="1:6" ht="12.75">
      <c r="A161" s="11">
        <v>1</v>
      </c>
      <c r="B161" s="12" t="s">
        <v>154</v>
      </c>
      <c r="C161" s="31" t="s">
        <v>22</v>
      </c>
      <c r="D161" s="14">
        <v>3</v>
      </c>
      <c r="E161" s="15"/>
      <c r="F161" s="94"/>
    </row>
    <row r="162" spans="1:6" ht="12.75">
      <c r="A162" s="11">
        <f aca="true" t="shared" si="4" ref="A162:A188">A161+1</f>
        <v>2</v>
      </c>
      <c r="B162" s="12" t="s">
        <v>155</v>
      </c>
      <c r="C162" s="31" t="s">
        <v>5</v>
      </c>
      <c r="D162" s="14">
        <v>9.25</v>
      </c>
      <c r="E162" s="15"/>
      <c r="F162" s="94"/>
    </row>
    <row r="163" spans="1:6" ht="12.75">
      <c r="A163" s="11">
        <f t="shared" si="4"/>
        <v>3</v>
      </c>
      <c r="B163" s="12" t="s">
        <v>156</v>
      </c>
      <c r="C163" s="31" t="s">
        <v>22</v>
      </c>
      <c r="D163" s="14">
        <v>1</v>
      </c>
      <c r="E163" s="15"/>
      <c r="F163" s="94"/>
    </row>
    <row r="164" spans="1:6" ht="12.75">
      <c r="A164" s="11">
        <f t="shared" si="4"/>
        <v>4</v>
      </c>
      <c r="B164" s="169" t="s">
        <v>216</v>
      </c>
      <c r="C164" s="31" t="s">
        <v>21</v>
      </c>
      <c r="D164" s="14">
        <v>16.74</v>
      </c>
      <c r="E164" s="15"/>
      <c r="F164" s="94"/>
    </row>
    <row r="165" spans="1:6" ht="12.75">
      <c r="A165" s="11">
        <f t="shared" si="4"/>
        <v>5</v>
      </c>
      <c r="B165" s="119" t="s">
        <v>143</v>
      </c>
      <c r="C165" s="31" t="s">
        <v>21</v>
      </c>
      <c r="D165" s="14">
        <v>70.15</v>
      </c>
      <c r="E165" s="15"/>
      <c r="F165" s="94"/>
    </row>
    <row r="166" spans="1:6" ht="12.75">
      <c r="A166" s="11">
        <f t="shared" si="4"/>
        <v>6</v>
      </c>
      <c r="B166" s="30" t="s">
        <v>147</v>
      </c>
      <c r="C166" s="31" t="s">
        <v>21</v>
      </c>
      <c r="D166" s="14">
        <v>113.86</v>
      </c>
      <c r="E166" s="15"/>
      <c r="F166" s="94"/>
    </row>
    <row r="167" spans="1:6" ht="12.75">
      <c r="A167" s="11">
        <f t="shared" si="4"/>
        <v>7</v>
      </c>
      <c r="B167" s="33" t="s">
        <v>13</v>
      </c>
      <c r="C167" s="31" t="s">
        <v>21</v>
      </c>
      <c r="D167" s="14">
        <v>70.15</v>
      </c>
      <c r="E167" s="15"/>
      <c r="F167" s="94"/>
    </row>
    <row r="168" spans="1:6" ht="12.75">
      <c r="A168" s="11">
        <f t="shared" si="4"/>
        <v>8</v>
      </c>
      <c r="B168" s="33" t="s">
        <v>169</v>
      </c>
      <c r="C168" s="31" t="s">
        <v>21</v>
      </c>
      <c r="D168" s="14">
        <v>70.15</v>
      </c>
      <c r="E168" s="15"/>
      <c r="F168" s="94"/>
    </row>
    <row r="169" spans="1:6" ht="12.75">
      <c r="A169" s="11">
        <f t="shared" si="4"/>
        <v>9</v>
      </c>
      <c r="B169" s="33" t="s">
        <v>170</v>
      </c>
      <c r="C169" s="31" t="s">
        <v>21</v>
      </c>
      <c r="D169" s="14">
        <v>113.86</v>
      </c>
      <c r="E169" s="15"/>
      <c r="F169" s="94"/>
    </row>
    <row r="170" spans="1:6" ht="12.75">
      <c r="A170" s="11">
        <f t="shared" si="4"/>
        <v>10</v>
      </c>
      <c r="B170" s="30" t="s">
        <v>171</v>
      </c>
      <c r="C170" s="31" t="s">
        <v>21</v>
      </c>
      <c r="D170" s="14">
        <v>189.76</v>
      </c>
      <c r="E170" s="15"/>
      <c r="F170" s="94"/>
    </row>
    <row r="171" spans="1:6" ht="12.75">
      <c r="A171" s="11">
        <f t="shared" si="4"/>
        <v>11</v>
      </c>
      <c r="B171" s="30" t="s">
        <v>172</v>
      </c>
      <c r="C171" s="31" t="s">
        <v>21</v>
      </c>
      <c r="D171" s="14">
        <v>70.15</v>
      </c>
      <c r="E171" s="15"/>
      <c r="F171" s="94"/>
    </row>
    <row r="172" spans="1:6" ht="12.75">
      <c r="A172" s="11">
        <f t="shared" si="4"/>
        <v>12</v>
      </c>
      <c r="B172" s="33" t="s">
        <v>173</v>
      </c>
      <c r="C172" s="31" t="s">
        <v>21</v>
      </c>
      <c r="D172" s="14">
        <v>291.28</v>
      </c>
      <c r="E172" s="15"/>
      <c r="F172" s="94"/>
    </row>
    <row r="173" spans="1:6" ht="12.75">
      <c r="A173" s="11">
        <f t="shared" si="4"/>
        <v>13</v>
      </c>
      <c r="B173" s="33" t="s">
        <v>174</v>
      </c>
      <c r="C173" s="31" t="s">
        <v>21</v>
      </c>
      <c r="D173" s="14">
        <v>70.15</v>
      </c>
      <c r="E173" s="15"/>
      <c r="F173" s="94"/>
    </row>
    <row r="174" spans="1:6" ht="12.75">
      <c r="A174" s="11">
        <f t="shared" si="4"/>
        <v>14</v>
      </c>
      <c r="B174" s="33" t="s">
        <v>144</v>
      </c>
      <c r="C174" s="31" t="s">
        <v>53</v>
      </c>
      <c r="D174" s="14">
        <v>28.8</v>
      </c>
      <c r="E174" s="15"/>
      <c r="F174" s="94"/>
    </row>
    <row r="175" spans="1:6" ht="12.75">
      <c r="A175" s="11">
        <f t="shared" si="4"/>
        <v>15</v>
      </c>
      <c r="B175" s="33" t="s">
        <v>175</v>
      </c>
      <c r="C175" s="31" t="s">
        <v>21</v>
      </c>
      <c r="D175" s="14">
        <v>70.15</v>
      </c>
      <c r="E175" s="15"/>
      <c r="F175" s="94"/>
    </row>
    <row r="176" spans="1:6" ht="12.75">
      <c r="A176" s="11">
        <f t="shared" si="4"/>
        <v>16</v>
      </c>
      <c r="B176" s="33" t="s">
        <v>1</v>
      </c>
      <c r="C176" s="31" t="s">
        <v>21</v>
      </c>
      <c r="D176" s="14">
        <v>70.15</v>
      </c>
      <c r="E176" s="15"/>
      <c r="F176" s="94"/>
    </row>
    <row r="177" spans="1:6" ht="12.75">
      <c r="A177" s="11">
        <f t="shared" si="4"/>
        <v>17</v>
      </c>
      <c r="B177" s="33" t="s">
        <v>176</v>
      </c>
      <c r="C177" s="31" t="s">
        <v>21</v>
      </c>
      <c r="D177" s="14">
        <v>192.39</v>
      </c>
      <c r="E177" s="15"/>
      <c r="F177" s="94"/>
    </row>
    <row r="178" spans="1:6" ht="12.75">
      <c r="A178" s="11">
        <f t="shared" si="4"/>
        <v>18</v>
      </c>
      <c r="B178" s="30" t="s">
        <v>3</v>
      </c>
      <c r="C178" s="31" t="s">
        <v>21</v>
      </c>
      <c r="D178" s="14">
        <v>192.39</v>
      </c>
      <c r="E178" s="15"/>
      <c r="F178" s="94"/>
    </row>
    <row r="179" spans="1:6" ht="36">
      <c r="A179" s="11">
        <f t="shared" si="4"/>
        <v>19</v>
      </c>
      <c r="B179" s="17" t="s">
        <v>157</v>
      </c>
      <c r="C179" s="31" t="s">
        <v>21</v>
      </c>
      <c r="D179" s="14">
        <v>50.76</v>
      </c>
      <c r="E179" s="15"/>
      <c r="F179" s="94"/>
    </row>
    <row r="180" spans="1:6" ht="36">
      <c r="A180" s="11">
        <f t="shared" si="4"/>
        <v>20</v>
      </c>
      <c r="B180" s="17" t="s">
        <v>197</v>
      </c>
      <c r="C180" s="31" t="s">
        <v>22</v>
      </c>
      <c r="D180" s="14">
        <v>1</v>
      </c>
      <c r="E180" s="15"/>
      <c r="F180" s="94"/>
    </row>
    <row r="181" spans="1:6" ht="24">
      <c r="A181" s="11">
        <f t="shared" si="4"/>
        <v>21</v>
      </c>
      <c r="B181" s="33" t="s">
        <v>158</v>
      </c>
      <c r="C181" s="31" t="s">
        <v>21</v>
      </c>
      <c r="D181" s="14">
        <v>98.89</v>
      </c>
      <c r="E181" s="15"/>
      <c r="F181" s="94"/>
    </row>
    <row r="182" spans="1:6" ht="24">
      <c r="A182" s="11">
        <f t="shared" si="4"/>
        <v>22</v>
      </c>
      <c r="B182" s="33" t="s">
        <v>198</v>
      </c>
      <c r="C182" s="31" t="s">
        <v>22</v>
      </c>
      <c r="D182" s="14">
        <v>3</v>
      </c>
      <c r="E182" s="15"/>
      <c r="F182" s="94"/>
    </row>
    <row r="183" spans="1:6" ht="24">
      <c r="A183" s="11">
        <f t="shared" si="4"/>
        <v>23</v>
      </c>
      <c r="B183" s="17" t="s">
        <v>199</v>
      </c>
      <c r="C183" s="31" t="s">
        <v>22</v>
      </c>
      <c r="D183" s="14">
        <v>4</v>
      </c>
      <c r="E183" s="15"/>
      <c r="F183" s="94"/>
    </row>
    <row r="184" spans="1:6" ht="12.75">
      <c r="A184" s="11">
        <f t="shared" si="4"/>
        <v>24</v>
      </c>
      <c r="B184" s="17" t="s">
        <v>200</v>
      </c>
      <c r="C184" s="31" t="s">
        <v>5</v>
      </c>
      <c r="D184" s="14">
        <v>18</v>
      </c>
      <c r="E184" s="15"/>
      <c r="F184" s="94"/>
    </row>
    <row r="185" spans="1:6" ht="24">
      <c r="A185" s="11">
        <f t="shared" si="4"/>
        <v>25</v>
      </c>
      <c r="B185" s="17" t="s">
        <v>201</v>
      </c>
      <c r="C185" s="31" t="s">
        <v>21</v>
      </c>
      <c r="D185" s="14">
        <v>51.85</v>
      </c>
      <c r="E185" s="15"/>
      <c r="F185" s="94"/>
    </row>
    <row r="186" spans="1:6" ht="12.75">
      <c r="A186" s="11">
        <f t="shared" si="4"/>
        <v>26</v>
      </c>
      <c r="B186" s="17" t="s">
        <v>159</v>
      </c>
      <c r="C186" s="31" t="s">
        <v>21</v>
      </c>
      <c r="D186" s="14">
        <v>51.85</v>
      </c>
      <c r="E186" s="15"/>
      <c r="F186" s="94"/>
    </row>
    <row r="187" spans="1:6" ht="12.75">
      <c r="A187" s="11">
        <f t="shared" si="4"/>
        <v>27</v>
      </c>
      <c r="B187" s="17" t="s">
        <v>160</v>
      </c>
      <c r="C187" s="31" t="s">
        <v>21</v>
      </c>
      <c r="D187" s="14">
        <v>51.85</v>
      </c>
      <c r="E187" s="15"/>
      <c r="F187" s="94"/>
    </row>
    <row r="188" spans="1:6" ht="12.75">
      <c r="A188" s="11">
        <f t="shared" si="4"/>
        <v>28</v>
      </c>
      <c r="B188" s="17" t="s">
        <v>161</v>
      </c>
      <c r="C188" s="31" t="s">
        <v>21</v>
      </c>
      <c r="D188" s="14">
        <v>51.85</v>
      </c>
      <c r="E188" s="15"/>
      <c r="F188" s="94"/>
    </row>
    <row r="189" spans="1:6" ht="12.75">
      <c r="A189" s="88"/>
      <c r="B189" s="89" t="s">
        <v>165</v>
      </c>
      <c r="C189" s="90"/>
      <c r="D189" s="91"/>
      <c r="E189" s="92"/>
      <c r="F189" s="93"/>
    </row>
    <row r="190" spans="1:6" ht="12.75">
      <c r="A190" s="47"/>
      <c r="B190" s="66"/>
      <c r="C190" s="67"/>
      <c r="D190" s="68"/>
      <c r="E190" s="51"/>
      <c r="F190" s="52"/>
    </row>
    <row r="191" spans="1:6" ht="12.75">
      <c r="A191" s="145"/>
      <c r="B191" s="75" t="s">
        <v>77</v>
      </c>
      <c r="C191" s="35"/>
      <c r="D191" s="32"/>
      <c r="E191" s="152"/>
      <c r="F191" s="147"/>
    </row>
    <row r="192" spans="1:6" ht="12.75">
      <c r="A192" s="11">
        <v>1</v>
      </c>
      <c r="B192" s="119" t="s">
        <v>80</v>
      </c>
      <c r="C192" s="31" t="s">
        <v>21</v>
      </c>
      <c r="D192" s="32">
        <v>32.84</v>
      </c>
      <c r="E192" s="15"/>
      <c r="F192" s="16"/>
    </row>
    <row r="193" spans="1:6" ht="12.75">
      <c r="A193" s="11">
        <f>A192+1</f>
        <v>2</v>
      </c>
      <c r="B193" s="119" t="s">
        <v>81</v>
      </c>
      <c r="C193" s="35" t="s">
        <v>22</v>
      </c>
      <c r="D193" s="32">
        <v>1</v>
      </c>
      <c r="E193" s="15"/>
      <c r="F193" s="16"/>
    </row>
    <row r="194" spans="1:6" ht="12.75">
      <c r="A194" s="11">
        <f aca="true" t="shared" si="5" ref="A194:A201">A193+1</f>
        <v>3</v>
      </c>
      <c r="B194" s="119" t="s">
        <v>202</v>
      </c>
      <c r="C194" s="35" t="s">
        <v>22</v>
      </c>
      <c r="D194" s="32">
        <v>1</v>
      </c>
      <c r="E194" s="15"/>
      <c r="F194" s="16"/>
    </row>
    <row r="195" spans="1:6" ht="12.75">
      <c r="A195" s="11">
        <f t="shared" si="5"/>
        <v>4</v>
      </c>
      <c r="B195" s="119" t="s">
        <v>203</v>
      </c>
      <c r="C195" s="35" t="s">
        <v>22</v>
      </c>
      <c r="D195" s="32">
        <v>1</v>
      </c>
      <c r="E195" s="15"/>
      <c r="F195" s="16"/>
    </row>
    <row r="196" spans="1:6" ht="12.75">
      <c r="A196" s="11">
        <f t="shared" si="5"/>
        <v>5</v>
      </c>
      <c r="B196" s="119" t="s">
        <v>204</v>
      </c>
      <c r="C196" s="35" t="s">
        <v>22</v>
      </c>
      <c r="D196" s="32">
        <v>2</v>
      </c>
      <c r="E196" s="15"/>
      <c r="F196" s="16"/>
    </row>
    <row r="197" spans="1:6" ht="12.75">
      <c r="A197" s="11">
        <f t="shared" si="5"/>
        <v>6</v>
      </c>
      <c r="B197" s="119" t="s">
        <v>83</v>
      </c>
      <c r="C197" s="35" t="s">
        <v>22</v>
      </c>
      <c r="D197" s="32">
        <v>1</v>
      </c>
      <c r="E197" s="15"/>
      <c r="F197" s="16"/>
    </row>
    <row r="198" spans="1:6" ht="12.75">
      <c r="A198" s="11">
        <f t="shared" si="5"/>
        <v>7</v>
      </c>
      <c r="B198" s="34" t="s">
        <v>6</v>
      </c>
      <c r="C198" s="31" t="s">
        <v>21</v>
      </c>
      <c r="D198" s="32">
        <v>22.45</v>
      </c>
      <c r="E198" s="15"/>
      <c r="F198" s="16"/>
    </row>
    <row r="199" spans="1:6" ht="12.75">
      <c r="A199" s="11">
        <f t="shared" si="5"/>
        <v>8</v>
      </c>
      <c r="B199" s="169" t="s">
        <v>216</v>
      </c>
      <c r="C199" s="31" t="s">
        <v>21</v>
      </c>
      <c r="D199" s="32">
        <v>5.58</v>
      </c>
      <c r="E199" s="15"/>
      <c r="F199" s="16"/>
    </row>
    <row r="200" spans="1:6" ht="12.75">
      <c r="A200" s="11">
        <f t="shared" si="5"/>
        <v>9</v>
      </c>
      <c r="B200" s="119" t="s">
        <v>143</v>
      </c>
      <c r="C200" s="31" t="s">
        <v>21</v>
      </c>
      <c r="D200" s="32">
        <v>22.45</v>
      </c>
      <c r="E200" s="15"/>
      <c r="F200" s="16"/>
    </row>
    <row r="201" spans="1:6" ht="12.75">
      <c r="A201" s="11">
        <f t="shared" si="5"/>
        <v>10</v>
      </c>
      <c r="B201" s="30" t="s">
        <v>147</v>
      </c>
      <c r="C201" s="31" t="s">
        <v>21</v>
      </c>
      <c r="D201" s="32">
        <v>53.61</v>
      </c>
      <c r="E201" s="15"/>
      <c r="F201" s="16"/>
    </row>
    <row r="202" spans="1:6" ht="12.75">
      <c r="A202" s="11">
        <f>A201+1</f>
        <v>11</v>
      </c>
      <c r="B202" s="33" t="s">
        <v>13</v>
      </c>
      <c r="C202" s="31" t="s">
        <v>21</v>
      </c>
      <c r="D202" s="32">
        <v>22.45</v>
      </c>
      <c r="E202" s="15"/>
      <c r="F202" s="16"/>
    </row>
    <row r="203" spans="1:6" ht="12.75">
      <c r="A203" s="11">
        <f aca="true" t="shared" si="6" ref="A203:A225">A202+1</f>
        <v>12</v>
      </c>
      <c r="B203" s="33" t="s">
        <v>169</v>
      </c>
      <c r="C203" s="31" t="s">
        <v>21</v>
      </c>
      <c r="D203" s="32">
        <v>108.9</v>
      </c>
      <c r="E203" s="15"/>
      <c r="F203" s="16"/>
    </row>
    <row r="204" spans="1:6" ht="12.75">
      <c r="A204" s="11">
        <f t="shared" si="6"/>
        <v>13</v>
      </c>
      <c r="B204" s="33" t="s">
        <v>170</v>
      </c>
      <c r="C204" s="31" t="s">
        <v>21</v>
      </c>
      <c r="D204" s="32">
        <v>86.45</v>
      </c>
      <c r="E204" s="15"/>
      <c r="F204" s="16"/>
    </row>
    <row r="205" spans="1:6" ht="12.75">
      <c r="A205" s="11">
        <f t="shared" si="6"/>
        <v>14</v>
      </c>
      <c r="B205" s="30" t="s">
        <v>171</v>
      </c>
      <c r="C205" s="31" t="s">
        <v>21</v>
      </c>
      <c r="D205" s="32">
        <v>86.45</v>
      </c>
      <c r="E205" s="15"/>
      <c r="F205" s="16"/>
    </row>
    <row r="206" spans="1:6" ht="12.75">
      <c r="A206" s="11">
        <f t="shared" si="6"/>
        <v>15</v>
      </c>
      <c r="B206" s="30" t="s">
        <v>172</v>
      </c>
      <c r="C206" s="31" t="s">
        <v>21</v>
      </c>
      <c r="D206" s="32">
        <v>22.45</v>
      </c>
      <c r="E206" s="15"/>
      <c r="F206" s="16"/>
    </row>
    <row r="207" spans="1:6" ht="12.75">
      <c r="A207" s="11">
        <f t="shared" si="6"/>
        <v>16</v>
      </c>
      <c r="B207" s="33" t="s">
        <v>173</v>
      </c>
      <c r="C207" s="31" t="s">
        <v>21</v>
      </c>
      <c r="D207" s="32">
        <v>86.45</v>
      </c>
      <c r="E207" s="15"/>
      <c r="F207" s="16"/>
    </row>
    <row r="208" spans="1:6" ht="12.75">
      <c r="A208" s="11">
        <f t="shared" si="6"/>
        <v>17</v>
      </c>
      <c r="B208" s="33" t="s">
        <v>174</v>
      </c>
      <c r="C208" s="31" t="s">
        <v>21</v>
      </c>
      <c r="D208" s="32">
        <v>22.45</v>
      </c>
      <c r="E208" s="15"/>
      <c r="F208" s="16"/>
    </row>
    <row r="209" spans="1:6" ht="12.75">
      <c r="A209" s="11">
        <f t="shared" si="6"/>
        <v>18</v>
      </c>
      <c r="B209" s="33" t="s">
        <v>144</v>
      </c>
      <c r="C209" s="31" t="s">
        <v>53</v>
      </c>
      <c r="D209" s="32">
        <v>6.4</v>
      </c>
      <c r="E209" s="15"/>
      <c r="F209" s="16"/>
    </row>
    <row r="210" spans="1:6" ht="12.75">
      <c r="A210" s="11">
        <f t="shared" si="6"/>
        <v>19</v>
      </c>
      <c r="B210" s="33" t="s">
        <v>175</v>
      </c>
      <c r="C210" s="31" t="s">
        <v>21</v>
      </c>
      <c r="D210" s="32">
        <v>22.45</v>
      </c>
      <c r="E210" s="15"/>
      <c r="F210" s="16"/>
    </row>
    <row r="211" spans="1:6" ht="12.75">
      <c r="A211" s="11">
        <f t="shared" si="6"/>
        <v>20</v>
      </c>
      <c r="B211" s="33" t="s">
        <v>1</v>
      </c>
      <c r="C211" s="31" t="s">
        <v>21</v>
      </c>
      <c r="D211" s="32">
        <v>22.45</v>
      </c>
      <c r="E211" s="15"/>
      <c r="F211" s="16"/>
    </row>
    <row r="212" spans="1:6" ht="12.75">
      <c r="A212" s="11">
        <f t="shared" si="6"/>
        <v>21</v>
      </c>
      <c r="B212" s="33" t="s">
        <v>176</v>
      </c>
      <c r="C212" s="31" t="s">
        <v>21</v>
      </c>
      <c r="D212" s="32">
        <v>86.45</v>
      </c>
      <c r="E212" s="15"/>
      <c r="F212" s="16"/>
    </row>
    <row r="213" spans="1:6" ht="12.75">
      <c r="A213" s="11">
        <f t="shared" si="6"/>
        <v>22</v>
      </c>
      <c r="B213" s="30" t="s">
        <v>3</v>
      </c>
      <c r="C213" s="31" t="s">
        <v>21</v>
      </c>
      <c r="D213" s="32">
        <v>86.45</v>
      </c>
      <c r="E213" s="15"/>
      <c r="F213" s="16"/>
    </row>
    <row r="214" spans="1:6" ht="12.75">
      <c r="A214" s="11">
        <f t="shared" si="6"/>
        <v>23</v>
      </c>
      <c r="B214" s="30" t="s">
        <v>149</v>
      </c>
      <c r="C214" s="31" t="s">
        <v>21</v>
      </c>
      <c r="D214" s="32">
        <v>22.45</v>
      </c>
      <c r="E214" s="15"/>
      <c r="F214" s="16"/>
    </row>
    <row r="215" spans="1:6" ht="24">
      <c r="A215" s="11">
        <f t="shared" si="6"/>
        <v>24</v>
      </c>
      <c r="B215" s="30" t="s">
        <v>205</v>
      </c>
      <c r="C215" s="31" t="s">
        <v>52</v>
      </c>
      <c r="D215" s="32">
        <v>2.24</v>
      </c>
      <c r="E215" s="15"/>
      <c r="F215" s="16"/>
    </row>
    <row r="216" spans="1:6" ht="12.75">
      <c r="A216" s="11">
        <f t="shared" si="6"/>
        <v>25</v>
      </c>
      <c r="B216" s="30" t="s">
        <v>150</v>
      </c>
      <c r="C216" s="31" t="s">
        <v>21</v>
      </c>
      <c r="D216" s="32">
        <v>22.45</v>
      </c>
      <c r="E216" s="15"/>
      <c r="F216" s="16"/>
    </row>
    <row r="217" spans="1:6" ht="24">
      <c r="A217" s="11">
        <f t="shared" si="6"/>
        <v>26</v>
      </c>
      <c r="B217" s="30" t="s">
        <v>206</v>
      </c>
      <c r="C217" s="31" t="s">
        <v>21</v>
      </c>
      <c r="D217" s="32">
        <v>22.45</v>
      </c>
      <c r="E217" s="15"/>
      <c r="F217" s="16"/>
    </row>
    <row r="218" spans="1:6" ht="12.75">
      <c r="A218" s="11">
        <f t="shared" si="6"/>
        <v>27</v>
      </c>
      <c r="B218" s="30" t="s">
        <v>146</v>
      </c>
      <c r="C218" s="31" t="s">
        <v>5</v>
      </c>
      <c r="D218" s="32">
        <v>16.7</v>
      </c>
      <c r="E218" s="15"/>
      <c r="F218" s="16"/>
    </row>
    <row r="219" spans="1:6" ht="24">
      <c r="A219" s="11">
        <f t="shared" si="6"/>
        <v>28</v>
      </c>
      <c r="B219" s="34" t="s">
        <v>211</v>
      </c>
      <c r="C219" s="31" t="s">
        <v>21</v>
      </c>
      <c r="D219" s="32">
        <v>5.5</v>
      </c>
      <c r="E219" s="15"/>
      <c r="F219" s="16"/>
    </row>
    <row r="220" spans="1:6" ht="36">
      <c r="A220" s="11">
        <f t="shared" si="6"/>
        <v>29</v>
      </c>
      <c r="B220" s="34" t="s">
        <v>212</v>
      </c>
      <c r="C220" s="35" t="s">
        <v>22</v>
      </c>
      <c r="D220" s="32">
        <v>1</v>
      </c>
      <c r="E220" s="15"/>
      <c r="F220" s="16"/>
    </row>
    <row r="221" spans="1:6" ht="24">
      <c r="A221" s="11">
        <f t="shared" si="6"/>
        <v>30</v>
      </c>
      <c r="B221" s="34" t="s">
        <v>213</v>
      </c>
      <c r="C221" s="35" t="s">
        <v>22</v>
      </c>
      <c r="D221" s="32">
        <v>1</v>
      </c>
      <c r="E221" s="15"/>
      <c r="F221" s="16"/>
    </row>
    <row r="222" spans="1:6" ht="24">
      <c r="A222" s="11">
        <f t="shared" si="6"/>
        <v>31</v>
      </c>
      <c r="B222" s="34" t="s">
        <v>215</v>
      </c>
      <c r="C222" s="35" t="s">
        <v>22</v>
      </c>
      <c r="D222" s="32">
        <v>1</v>
      </c>
      <c r="E222" s="15"/>
      <c r="F222" s="16"/>
    </row>
    <row r="223" spans="1:6" ht="24">
      <c r="A223" s="11">
        <f t="shared" si="6"/>
        <v>32</v>
      </c>
      <c r="B223" s="34" t="s">
        <v>214</v>
      </c>
      <c r="C223" s="35" t="s">
        <v>22</v>
      </c>
      <c r="D223" s="32">
        <v>1</v>
      </c>
      <c r="E223" s="15"/>
      <c r="F223" s="16"/>
    </row>
    <row r="224" spans="1:6" ht="24">
      <c r="A224" s="11">
        <f t="shared" si="6"/>
        <v>33</v>
      </c>
      <c r="B224" s="30" t="s">
        <v>207</v>
      </c>
      <c r="C224" s="31" t="s">
        <v>21</v>
      </c>
      <c r="D224" s="32">
        <v>10</v>
      </c>
      <c r="E224" s="15"/>
      <c r="F224" s="16"/>
    </row>
    <row r="225" spans="1:6" ht="24">
      <c r="A225" s="11">
        <f t="shared" si="6"/>
        <v>34</v>
      </c>
      <c r="B225" s="30" t="s">
        <v>210</v>
      </c>
      <c r="C225" s="31" t="s">
        <v>53</v>
      </c>
      <c r="D225" s="32">
        <v>3.2</v>
      </c>
      <c r="E225" s="15"/>
      <c r="F225" s="16"/>
    </row>
    <row r="226" spans="1:6" ht="12.75">
      <c r="A226" s="88"/>
      <c r="B226" s="116" t="s">
        <v>79</v>
      </c>
      <c r="C226" s="117"/>
      <c r="D226" s="118"/>
      <c r="E226" s="92"/>
      <c r="F226" s="93"/>
    </row>
    <row r="227" spans="1:6" ht="12.75">
      <c r="A227" s="47"/>
      <c r="B227" s="66"/>
      <c r="C227" s="67"/>
      <c r="D227" s="68"/>
      <c r="E227" s="51"/>
      <c r="F227" s="52"/>
    </row>
    <row r="228" spans="1:6" ht="12.75">
      <c r="A228" s="60"/>
      <c r="B228" s="75" t="s">
        <v>217</v>
      </c>
      <c r="C228" s="35"/>
      <c r="D228" s="32"/>
      <c r="E228" s="62"/>
      <c r="F228" s="63"/>
    </row>
    <row r="229" spans="1:6" ht="12.75">
      <c r="A229" s="11">
        <v>1</v>
      </c>
      <c r="B229" s="119" t="s">
        <v>80</v>
      </c>
      <c r="C229" s="31" t="s">
        <v>21</v>
      </c>
      <c r="D229" s="32">
        <v>31.8</v>
      </c>
      <c r="E229" s="15"/>
      <c r="F229" s="16"/>
    </row>
    <row r="230" spans="1:6" ht="12.75">
      <c r="A230" s="11">
        <f>A229+1</f>
        <v>2</v>
      </c>
      <c r="B230" s="119" t="s">
        <v>81</v>
      </c>
      <c r="C230" s="35" t="s">
        <v>22</v>
      </c>
      <c r="D230" s="32">
        <v>1</v>
      </c>
      <c r="E230" s="15"/>
      <c r="F230" s="16"/>
    </row>
    <row r="231" spans="1:6" ht="12.75">
      <c r="A231" s="11">
        <f aca="true" t="shared" si="7" ref="A231:A262">A230+1</f>
        <v>3</v>
      </c>
      <c r="B231" s="119" t="s">
        <v>202</v>
      </c>
      <c r="C231" s="35" t="s">
        <v>22</v>
      </c>
      <c r="D231" s="32">
        <v>1</v>
      </c>
      <c r="E231" s="15"/>
      <c r="F231" s="16"/>
    </row>
    <row r="232" spans="1:6" ht="12.75">
      <c r="A232" s="11">
        <f t="shared" si="7"/>
        <v>4</v>
      </c>
      <c r="B232" s="119" t="s">
        <v>203</v>
      </c>
      <c r="C232" s="35" t="s">
        <v>22</v>
      </c>
      <c r="D232" s="32">
        <v>1</v>
      </c>
      <c r="E232" s="15"/>
      <c r="F232" s="16"/>
    </row>
    <row r="233" spans="1:6" ht="12.75">
      <c r="A233" s="11">
        <f t="shared" si="7"/>
        <v>5</v>
      </c>
      <c r="B233" s="119" t="s">
        <v>204</v>
      </c>
      <c r="C233" s="35" t="s">
        <v>22</v>
      </c>
      <c r="D233" s="32">
        <v>2</v>
      </c>
      <c r="E233" s="15"/>
      <c r="F233" s="16"/>
    </row>
    <row r="234" spans="1:6" ht="12.75">
      <c r="A234" s="11">
        <f t="shared" si="7"/>
        <v>6</v>
      </c>
      <c r="B234" s="119" t="s">
        <v>83</v>
      </c>
      <c r="C234" s="35" t="s">
        <v>22</v>
      </c>
      <c r="D234" s="32">
        <v>1</v>
      </c>
      <c r="E234" s="15"/>
      <c r="F234" s="16"/>
    </row>
    <row r="235" spans="1:6" ht="12.75">
      <c r="A235" s="11">
        <f t="shared" si="7"/>
        <v>7</v>
      </c>
      <c r="B235" s="34" t="s">
        <v>6</v>
      </c>
      <c r="C235" s="31" t="s">
        <v>21</v>
      </c>
      <c r="D235" s="32">
        <v>17.67</v>
      </c>
      <c r="E235" s="15"/>
      <c r="F235" s="16"/>
    </row>
    <row r="236" spans="1:6" ht="12.75">
      <c r="A236" s="11">
        <f t="shared" si="7"/>
        <v>8</v>
      </c>
      <c r="B236" s="169" t="s">
        <v>216</v>
      </c>
      <c r="C236" s="31" t="s">
        <v>21</v>
      </c>
      <c r="D236" s="32">
        <v>5.58</v>
      </c>
      <c r="E236" s="15"/>
      <c r="F236" s="16"/>
    </row>
    <row r="237" spans="1:6" ht="12.75">
      <c r="A237" s="11">
        <f t="shared" si="7"/>
        <v>9</v>
      </c>
      <c r="B237" s="102" t="s">
        <v>143</v>
      </c>
      <c r="C237" s="31" t="s">
        <v>21</v>
      </c>
      <c r="D237" s="32">
        <v>17.67</v>
      </c>
      <c r="E237" s="15"/>
      <c r="F237" s="16"/>
    </row>
    <row r="238" spans="1:6" ht="12.75">
      <c r="A238" s="11">
        <f t="shared" si="7"/>
        <v>10</v>
      </c>
      <c r="B238" s="30" t="s">
        <v>147</v>
      </c>
      <c r="C238" s="31" t="s">
        <v>21</v>
      </c>
      <c r="D238" s="32">
        <v>49.96</v>
      </c>
      <c r="E238" s="15"/>
      <c r="F238" s="16"/>
    </row>
    <row r="239" spans="1:6" ht="12.75">
      <c r="A239" s="11">
        <f t="shared" si="7"/>
        <v>11</v>
      </c>
      <c r="B239" s="33" t="s">
        <v>13</v>
      </c>
      <c r="C239" s="31" t="s">
        <v>21</v>
      </c>
      <c r="D239" s="32">
        <v>17.67</v>
      </c>
      <c r="E239" s="15"/>
      <c r="F239" s="16"/>
    </row>
    <row r="240" spans="1:6" ht="12.75">
      <c r="A240" s="11">
        <f t="shared" si="7"/>
        <v>12</v>
      </c>
      <c r="B240" s="33" t="s">
        <v>169</v>
      </c>
      <c r="C240" s="31" t="s">
        <v>21</v>
      </c>
      <c r="D240" s="32">
        <v>99.43</v>
      </c>
      <c r="E240" s="15"/>
      <c r="F240" s="16"/>
    </row>
    <row r="241" spans="1:6" ht="12.75">
      <c r="A241" s="11">
        <f t="shared" si="7"/>
        <v>13</v>
      </c>
      <c r="B241" s="33" t="s">
        <v>170</v>
      </c>
      <c r="C241" s="31" t="s">
        <v>21</v>
      </c>
      <c r="D241" s="32">
        <v>81.76</v>
      </c>
      <c r="E241" s="15"/>
      <c r="F241" s="16"/>
    </row>
    <row r="242" spans="1:6" ht="12.75">
      <c r="A242" s="11">
        <f t="shared" si="7"/>
        <v>14</v>
      </c>
      <c r="B242" s="30" t="s">
        <v>171</v>
      </c>
      <c r="C242" s="31" t="s">
        <v>21</v>
      </c>
      <c r="D242" s="32">
        <v>81.76</v>
      </c>
      <c r="E242" s="15"/>
      <c r="F242" s="16"/>
    </row>
    <row r="243" spans="1:6" ht="12.75">
      <c r="A243" s="11">
        <f t="shared" si="7"/>
        <v>15</v>
      </c>
      <c r="B243" s="30" t="s">
        <v>172</v>
      </c>
      <c r="C243" s="31" t="s">
        <v>21</v>
      </c>
      <c r="D243" s="32">
        <v>17.67</v>
      </c>
      <c r="E243" s="15"/>
      <c r="F243" s="16"/>
    </row>
    <row r="244" spans="1:6" ht="12.75">
      <c r="A244" s="11">
        <f t="shared" si="7"/>
        <v>16</v>
      </c>
      <c r="B244" s="33" t="s">
        <v>173</v>
      </c>
      <c r="C244" s="31" t="s">
        <v>21</v>
      </c>
      <c r="D244" s="32">
        <v>81.76</v>
      </c>
      <c r="E244" s="15"/>
      <c r="F244" s="16"/>
    </row>
    <row r="245" spans="1:6" ht="12.75">
      <c r="A245" s="11">
        <f t="shared" si="7"/>
        <v>17</v>
      </c>
      <c r="B245" s="33" t="s">
        <v>174</v>
      </c>
      <c r="C245" s="31" t="s">
        <v>21</v>
      </c>
      <c r="D245" s="32">
        <v>17.67</v>
      </c>
      <c r="E245" s="15"/>
      <c r="F245" s="16"/>
    </row>
    <row r="246" spans="1:6" ht="12.75">
      <c r="A246" s="11">
        <f t="shared" si="7"/>
        <v>18</v>
      </c>
      <c r="B246" s="33" t="s">
        <v>144</v>
      </c>
      <c r="C246" s="31" t="s">
        <v>53</v>
      </c>
      <c r="D246" s="32">
        <v>6.4</v>
      </c>
      <c r="E246" s="15"/>
      <c r="F246" s="16"/>
    </row>
    <row r="247" spans="1:6" ht="12.75">
      <c r="A247" s="11">
        <f t="shared" si="7"/>
        <v>19</v>
      </c>
      <c r="B247" s="33" t="s">
        <v>175</v>
      </c>
      <c r="C247" s="31" t="s">
        <v>21</v>
      </c>
      <c r="D247" s="32">
        <v>17.67</v>
      </c>
      <c r="E247" s="15"/>
      <c r="F247" s="16"/>
    </row>
    <row r="248" spans="1:6" ht="12.75">
      <c r="A248" s="11">
        <f t="shared" si="7"/>
        <v>20</v>
      </c>
      <c r="B248" s="33" t="s">
        <v>1</v>
      </c>
      <c r="C248" s="31" t="s">
        <v>21</v>
      </c>
      <c r="D248" s="32">
        <v>17.67</v>
      </c>
      <c r="E248" s="15"/>
      <c r="F248" s="16"/>
    </row>
    <row r="249" spans="1:6" ht="12.75">
      <c r="A249" s="11">
        <f t="shared" si="7"/>
        <v>21</v>
      </c>
      <c r="B249" s="33" t="s">
        <v>176</v>
      </c>
      <c r="C249" s="31" t="s">
        <v>21</v>
      </c>
      <c r="D249" s="32">
        <v>81.76</v>
      </c>
      <c r="E249" s="15"/>
      <c r="F249" s="16"/>
    </row>
    <row r="250" spans="1:6" ht="12.75">
      <c r="A250" s="11">
        <f t="shared" si="7"/>
        <v>22</v>
      </c>
      <c r="B250" s="30" t="s">
        <v>3</v>
      </c>
      <c r="C250" s="31" t="s">
        <v>21</v>
      </c>
      <c r="D250" s="32">
        <v>81.76</v>
      </c>
      <c r="E250" s="15"/>
      <c r="F250" s="16"/>
    </row>
    <row r="251" spans="1:6" ht="12.75">
      <c r="A251" s="11">
        <f t="shared" si="7"/>
        <v>23</v>
      </c>
      <c r="B251" s="30" t="s">
        <v>149</v>
      </c>
      <c r="C251" s="31" t="s">
        <v>21</v>
      </c>
      <c r="D251" s="32">
        <v>17.67</v>
      </c>
      <c r="E251" s="15"/>
      <c r="F251" s="16"/>
    </row>
    <row r="252" spans="1:6" ht="24">
      <c r="A252" s="11">
        <f t="shared" si="7"/>
        <v>24</v>
      </c>
      <c r="B252" s="30" t="s">
        <v>205</v>
      </c>
      <c r="C252" s="31" t="s">
        <v>52</v>
      </c>
      <c r="D252" s="32">
        <v>1.76</v>
      </c>
      <c r="E252" s="15"/>
      <c r="F252" s="16"/>
    </row>
    <row r="253" spans="1:6" ht="12.75">
      <c r="A253" s="11">
        <f t="shared" si="7"/>
        <v>25</v>
      </c>
      <c r="B253" s="30" t="s">
        <v>150</v>
      </c>
      <c r="C253" s="31" t="s">
        <v>21</v>
      </c>
      <c r="D253" s="32">
        <v>17.67</v>
      </c>
      <c r="E253" s="15"/>
      <c r="F253" s="16"/>
    </row>
    <row r="254" spans="1:6" ht="24">
      <c r="A254" s="11">
        <f t="shared" si="7"/>
        <v>26</v>
      </c>
      <c r="B254" s="30" t="s">
        <v>206</v>
      </c>
      <c r="C254" s="31" t="s">
        <v>21</v>
      </c>
      <c r="D254" s="32">
        <v>17.67</v>
      </c>
      <c r="E254" s="15"/>
      <c r="F254" s="16"/>
    </row>
    <row r="255" spans="1:6" ht="12.75">
      <c r="A255" s="11">
        <f t="shared" si="7"/>
        <v>27</v>
      </c>
      <c r="B255" s="30" t="s">
        <v>146</v>
      </c>
      <c r="C255" s="31" t="s">
        <v>5</v>
      </c>
      <c r="D255" s="32">
        <v>16.1</v>
      </c>
      <c r="E255" s="15"/>
      <c r="F255" s="16"/>
    </row>
    <row r="256" spans="1:6" ht="24">
      <c r="A256" s="11">
        <f t="shared" si="7"/>
        <v>28</v>
      </c>
      <c r="B256" s="34" t="s">
        <v>211</v>
      </c>
      <c r="C256" s="31" t="s">
        <v>21</v>
      </c>
      <c r="D256" s="32">
        <v>5.5</v>
      </c>
      <c r="E256" s="15"/>
      <c r="F256" s="16"/>
    </row>
    <row r="257" spans="1:6" ht="36">
      <c r="A257" s="11">
        <f t="shared" si="7"/>
        <v>29</v>
      </c>
      <c r="B257" s="34" t="s">
        <v>212</v>
      </c>
      <c r="C257" s="35" t="s">
        <v>22</v>
      </c>
      <c r="D257" s="32">
        <v>1</v>
      </c>
      <c r="E257" s="15"/>
      <c r="F257" s="16"/>
    </row>
    <row r="258" spans="1:6" ht="24">
      <c r="A258" s="11">
        <f t="shared" si="7"/>
        <v>30</v>
      </c>
      <c r="B258" s="34" t="s">
        <v>213</v>
      </c>
      <c r="C258" s="35" t="s">
        <v>22</v>
      </c>
      <c r="D258" s="32">
        <v>1</v>
      </c>
      <c r="E258" s="15"/>
      <c r="F258" s="16"/>
    </row>
    <row r="259" spans="1:6" ht="24">
      <c r="A259" s="11">
        <f t="shared" si="7"/>
        <v>31</v>
      </c>
      <c r="B259" s="34" t="s">
        <v>215</v>
      </c>
      <c r="C259" s="35" t="s">
        <v>22</v>
      </c>
      <c r="D259" s="32">
        <v>1</v>
      </c>
      <c r="E259" s="15"/>
      <c r="F259" s="16"/>
    </row>
    <row r="260" spans="1:6" ht="24">
      <c r="A260" s="11">
        <f t="shared" si="7"/>
        <v>32</v>
      </c>
      <c r="B260" s="34" t="s">
        <v>214</v>
      </c>
      <c r="C260" s="35" t="s">
        <v>22</v>
      </c>
      <c r="D260" s="32">
        <v>1</v>
      </c>
      <c r="E260" s="15"/>
      <c r="F260" s="16"/>
    </row>
    <row r="261" spans="1:6" ht="24">
      <c r="A261" s="11">
        <f t="shared" si="7"/>
        <v>33</v>
      </c>
      <c r="B261" s="30" t="s">
        <v>207</v>
      </c>
      <c r="C261" s="31" t="s">
        <v>21</v>
      </c>
      <c r="D261" s="32">
        <v>10</v>
      </c>
      <c r="E261" s="15"/>
      <c r="F261" s="16"/>
    </row>
    <row r="262" spans="1:6" ht="24">
      <c r="A262" s="11">
        <f t="shared" si="7"/>
        <v>34</v>
      </c>
      <c r="B262" s="30" t="s">
        <v>210</v>
      </c>
      <c r="C262" s="31" t="s">
        <v>53</v>
      </c>
      <c r="D262" s="32">
        <v>4</v>
      </c>
      <c r="E262" s="15"/>
      <c r="F262" s="16"/>
    </row>
    <row r="263" spans="1:6" ht="12.75">
      <c r="A263" s="88"/>
      <c r="B263" s="116" t="s">
        <v>78</v>
      </c>
      <c r="C263" s="117"/>
      <c r="D263" s="118"/>
      <c r="E263" s="92"/>
      <c r="F263" s="93"/>
    </row>
    <row r="264" spans="1:6" ht="12.75">
      <c r="A264" s="106"/>
      <c r="B264" s="113"/>
      <c r="C264" s="114"/>
      <c r="D264" s="115"/>
      <c r="E264" s="110"/>
      <c r="F264" s="111"/>
    </row>
    <row r="265" spans="1:6" ht="12.75">
      <c r="A265" s="60"/>
      <c r="B265" s="72" t="s">
        <v>7</v>
      </c>
      <c r="C265" s="73"/>
      <c r="D265" s="74"/>
      <c r="E265" s="62"/>
      <c r="F265" s="63"/>
    </row>
    <row r="266" spans="1:6" ht="12.75">
      <c r="A266" s="60">
        <v>1</v>
      </c>
      <c r="B266" s="102" t="s">
        <v>143</v>
      </c>
      <c r="C266" s="31" t="s">
        <v>21</v>
      </c>
      <c r="D266" s="69">
        <v>104</v>
      </c>
      <c r="E266" s="58"/>
      <c r="F266" s="16"/>
    </row>
    <row r="267" spans="1:6" ht="12.75">
      <c r="A267" s="11">
        <f>A266+1</f>
        <v>2</v>
      </c>
      <c r="B267" s="30" t="s">
        <v>147</v>
      </c>
      <c r="C267" s="31" t="s">
        <v>21</v>
      </c>
      <c r="D267" s="32">
        <v>65.2</v>
      </c>
      <c r="E267" s="15"/>
      <c r="F267" s="16"/>
    </row>
    <row r="268" spans="1:6" ht="12.75">
      <c r="A268" s="11">
        <f aca="true" t="shared" si="8" ref="A268:A331">A267+1</f>
        <v>3</v>
      </c>
      <c r="B268" s="33" t="s">
        <v>13</v>
      </c>
      <c r="C268" s="31" t="s">
        <v>21</v>
      </c>
      <c r="D268" s="32">
        <f>229.83</f>
        <v>229.83</v>
      </c>
      <c r="E268" s="15"/>
      <c r="F268" s="16"/>
    </row>
    <row r="269" spans="1:6" ht="12.75">
      <c r="A269" s="11">
        <f t="shared" si="8"/>
        <v>4</v>
      </c>
      <c r="B269" s="33" t="s">
        <v>169</v>
      </c>
      <c r="C269" s="31" t="s">
        <v>21</v>
      </c>
      <c r="D269" s="32">
        <f>D267+D268</f>
        <v>295.03000000000003</v>
      </c>
      <c r="E269" s="15"/>
      <c r="F269" s="16"/>
    </row>
    <row r="270" spans="1:6" ht="12.75">
      <c r="A270" s="11">
        <f t="shared" si="8"/>
        <v>5</v>
      </c>
      <c r="B270" s="33" t="s">
        <v>170</v>
      </c>
      <c r="C270" s="31" t="s">
        <v>21</v>
      </c>
      <c r="D270" s="32">
        <f>D267</f>
        <v>65.2</v>
      </c>
      <c r="E270" s="15"/>
      <c r="F270" s="16"/>
    </row>
    <row r="271" spans="1:6" ht="12.75">
      <c r="A271" s="11">
        <f t="shared" si="8"/>
        <v>6</v>
      </c>
      <c r="B271" s="30" t="s">
        <v>171</v>
      </c>
      <c r="C271" s="31" t="s">
        <v>21</v>
      </c>
      <c r="D271" s="32">
        <f>70.76+34</f>
        <v>104.76</v>
      </c>
      <c r="E271" s="15"/>
      <c r="F271" s="16"/>
    </row>
    <row r="272" spans="1:6" ht="12.75">
      <c r="A272" s="11">
        <f t="shared" si="8"/>
        <v>7</v>
      </c>
      <c r="B272" s="30" t="s">
        <v>172</v>
      </c>
      <c r="C272" s="31" t="s">
        <v>21</v>
      </c>
      <c r="D272" s="32">
        <f>D268</f>
        <v>229.83</v>
      </c>
      <c r="E272" s="15"/>
      <c r="F272" s="16"/>
    </row>
    <row r="273" spans="1:6" ht="12.75">
      <c r="A273" s="11">
        <f t="shared" si="8"/>
        <v>8</v>
      </c>
      <c r="B273" s="33" t="s">
        <v>173</v>
      </c>
      <c r="C273" s="31" t="s">
        <v>21</v>
      </c>
      <c r="D273" s="32">
        <f>D271</f>
        <v>104.76</v>
      </c>
      <c r="E273" s="15"/>
      <c r="F273" s="16"/>
    </row>
    <row r="274" spans="1:6" ht="12.75">
      <c r="A274" s="11">
        <f t="shared" si="8"/>
        <v>9</v>
      </c>
      <c r="B274" s="33" t="s">
        <v>174</v>
      </c>
      <c r="C274" s="31" t="s">
        <v>21</v>
      </c>
      <c r="D274" s="32">
        <f>D272</f>
        <v>229.83</v>
      </c>
      <c r="E274" s="15"/>
      <c r="F274" s="16"/>
    </row>
    <row r="275" spans="1:6" ht="12.75">
      <c r="A275" s="11">
        <f t="shared" si="8"/>
        <v>10</v>
      </c>
      <c r="B275" s="33" t="s">
        <v>144</v>
      </c>
      <c r="C275" s="31" t="s">
        <v>53</v>
      </c>
      <c r="D275" s="32">
        <v>54.3</v>
      </c>
      <c r="E275" s="15"/>
      <c r="F275" s="16"/>
    </row>
    <row r="276" spans="1:6" ht="12.75">
      <c r="A276" s="11">
        <f t="shared" si="8"/>
        <v>11</v>
      </c>
      <c r="B276" s="33" t="s">
        <v>175</v>
      </c>
      <c r="C276" s="31" t="s">
        <v>21</v>
      </c>
      <c r="D276" s="32">
        <f>D274</f>
        <v>229.83</v>
      </c>
      <c r="E276" s="15"/>
      <c r="F276" s="16"/>
    </row>
    <row r="277" spans="1:6" ht="12.75">
      <c r="A277" s="11">
        <f t="shared" si="8"/>
        <v>12</v>
      </c>
      <c r="B277" s="33" t="s">
        <v>1</v>
      </c>
      <c r="C277" s="31" t="s">
        <v>21</v>
      </c>
      <c r="D277" s="32">
        <v>229.83</v>
      </c>
      <c r="E277" s="15"/>
      <c r="F277" s="16"/>
    </row>
    <row r="278" spans="1:6" ht="12.75">
      <c r="A278" s="11">
        <f t="shared" si="8"/>
        <v>13</v>
      </c>
      <c r="B278" s="33" t="s">
        <v>176</v>
      </c>
      <c r="C278" s="31" t="s">
        <v>21</v>
      </c>
      <c r="D278" s="32">
        <v>104.76</v>
      </c>
      <c r="E278" s="15"/>
      <c r="F278" s="16"/>
    </row>
    <row r="279" spans="1:6" ht="12.75">
      <c r="A279" s="11">
        <f t="shared" si="8"/>
        <v>14</v>
      </c>
      <c r="B279" s="30" t="s">
        <v>3</v>
      </c>
      <c r="C279" s="31" t="s">
        <v>21</v>
      </c>
      <c r="D279" s="32">
        <v>70.76</v>
      </c>
      <c r="E279" s="15"/>
      <c r="F279" s="16"/>
    </row>
    <row r="280" spans="1:6" ht="24">
      <c r="A280" s="11">
        <f t="shared" si="8"/>
        <v>15</v>
      </c>
      <c r="B280" s="30" t="s">
        <v>167</v>
      </c>
      <c r="C280" s="31" t="s">
        <v>21</v>
      </c>
      <c r="D280" s="32">
        <v>34</v>
      </c>
      <c r="E280" s="15"/>
      <c r="F280" s="16"/>
    </row>
    <row r="281" spans="1:6" ht="12.75">
      <c r="A281" s="11">
        <f t="shared" si="8"/>
        <v>16</v>
      </c>
      <c r="B281" s="34" t="s">
        <v>6</v>
      </c>
      <c r="C281" s="31" t="s">
        <v>21</v>
      </c>
      <c r="D281" s="32">
        <v>95.75</v>
      </c>
      <c r="E281" s="15"/>
      <c r="F281" s="16"/>
    </row>
    <row r="282" spans="1:6" ht="36">
      <c r="A282" s="11">
        <f t="shared" si="8"/>
        <v>17</v>
      </c>
      <c r="B282" s="34" t="s">
        <v>15</v>
      </c>
      <c r="C282" s="35" t="s">
        <v>5</v>
      </c>
      <c r="D282" s="32">
        <f>129+14*1*4+26</f>
        <v>211</v>
      </c>
      <c r="E282" s="15"/>
      <c r="F282" s="16"/>
    </row>
    <row r="283" spans="1:6" ht="24">
      <c r="A283" s="11">
        <f t="shared" si="8"/>
        <v>18</v>
      </c>
      <c r="B283" s="34" t="s">
        <v>14</v>
      </c>
      <c r="C283" s="31" t="s">
        <v>21</v>
      </c>
      <c r="D283" s="32">
        <v>95.75</v>
      </c>
      <c r="E283" s="15"/>
      <c r="F283" s="16"/>
    </row>
    <row r="284" spans="1:6" ht="12.75">
      <c r="A284" s="36"/>
      <c r="B284" s="70" t="s">
        <v>44</v>
      </c>
      <c r="C284" s="55"/>
      <c r="D284" s="71"/>
      <c r="E284" s="40"/>
      <c r="F284" s="41"/>
    </row>
    <row r="285" spans="1:6" ht="12.75">
      <c r="A285" s="47"/>
      <c r="B285" s="66"/>
      <c r="C285" s="67"/>
      <c r="D285" s="68"/>
      <c r="E285" s="51"/>
      <c r="F285" s="52"/>
    </row>
    <row r="286" spans="1:6" ht="12.75">
      <c r="A286" s="60"/>
      <c r="B286" s="72" t="s">
        <v>8</v>
      </c>
      <c r="C286" s="73"/>
      <c r="D286" s="74"/>
      <c r="E286" s="62"/>
      <c r="F286" s="63"/>
    </row>
    <row r="287" spans="1:6" ht="12.75">
      <c r="A287" s="11">
        <f>A285+1</f>
        <v>1</v>
      </c>
      <c r="B287" s="102" t="s">
        <v>143</v>
      </c>
      <c r="C287" s="31" t="s">
        <v>21</v>
      </c>
      <c r="D287" s="69">
        <v>45.24</v>
      </c>
      <c r="E287" s="15"/>
      <c r="F287" s="16"/>
    </row>
    <row r="288" spans="1:6" ht="12.75">
      <c r="A288" s="11">
        <f>A287+1</f>
        <v>2</v>
      </c>
      <c r="B288" s="30" t="s">
        <v>147</v>
      </c>
      <c r="C288" s="31" t="s">
        <v>21</v>
      </c>
      <c r="D288" s="32">
        <v>39.7</v>
      </c>
      <c r="E288" s="15"/>
      <c r="F288" s="16"/>
    </row>
    <row r="289" spans="1:6" ht="12.75">
      <c r="A289" s="11">
        <f t="shared" si="8"/>
        <v>3</v>
      </c>
      <c r="B289" s="33" t="s">
        <v>13</v>
      </c>
      <c r="C289" s="31" t="s">
        <v>21</v>
      </c>
      <c r="D289" s="32">
        <f>45.24</f>
        <v>45.24</v>
      </c>
      <c r="E289" s="15"/>
      <c r="F289" s="16"/>
    </row>
    <row r="290" spans="1:6" ht="12.75">
      <c r="A290" s="11">
        <f t="shared" si="8"/>
        <v>4</v>
      </c>
      <c r="B290" s="33" t="s">
        <v>169</v>
      </c>
      <c r="C290" s="31" t="s">
        <v>21</v>
      </c>
      <c r="D290" s="32">
        <f>D288+D289</f>
        <v>84.94</v>
      </c>
      <c r="E290" s="15"/>
      <c r="F290" s="16"/>
    </row>
    <row r="291" spans="1:6" ht="12.75">
      <c r="A291" s="11">
        <f t="shared" si="8"/>
        <v>5</v>
      </c>
      <c r="B291" s="33" t="s">
        <v>170</v>
      </c>
      <c r="C291" s="31" t="s">
        <v>21</v>
      </c>
      <c r="D291" s="32">
        <f>D288</f>
        <v>39.7</v>
      </c>
      <c r="E291" s="15"/>
      <c r="F291" s="16"/>
    </row>
    <row r="292" spans="1:6" ht="12.75">
      <c r="A292" s="11">
        <f t="shared" si="8"/>
        <v>6</v>
      </c>
      <c r="B292" s="30" t="s">
        <v>171</v>
      </c>
      <c r="C292" s="31" t="s">
        <v>21</v>
      </c>
      <c r="D292" s="32">
        <f>55.88+26.28</f>
        <v>82.16</v>
      </c>
      <c r="E292" s="15"/>
      <c r="F292" s="16"/>
    </row>
    <row r="293" spans="1:6" ht="12.75">
      <c r="A293" s="11">
        <f t="shared" si="8"/>
        <v>7</v>
      </c>
      <c r="B293" s="30" t="s">
        <v>172</v>
      </c>
      <c r="C293" s="31" t="s">
        <v>21</v>
      </c>
      <c r="D293" s="32">
        <v>45.24</v>
      </c>
      <c r="E293" s="15"/>
      <c r="F293" s="16"/>
    </row>
    <row r="294" spans="1:6" ht="12.75">
      <c r="A294" s="11">
        <f t="shared" si="8"/>
        <v>8</v>
      </c>
      <c r="B294" s="33" t="s">
        <v>173</v>
      </c>
      <c r="C294" s="31" t="s">
        <v>21</v>
      </c>
      <c r="D294" s="32">
        <f>D292</f>
        <v>82.16</v>
      </c>
      <c r="E294" s="15"/>
      <c r="F294" s="16"/>
    </row>
    <row r="295" spans="1:6" ht="12.75">
      <c r="A295" s="11">
        <f t="shared" si="8"/>
        <v>9</v>
      </c>
      <c r="B295" s="33" t="s">
        <v>174</v>
      </c>
      <c r="C295" s="31" t="s">
        <v>21</v>
      </c>
      <c r="D295" s="32">
        <f>D293</f>
        <v>45.24</v>
      </c>
      <c r="E295" s="15"/>
      <c r="F295" s="16"/>
    </row>
    <row r="296" spans="1:6" ht="12.75">
      <c r="A296" s="11">
        <f t="shared" si="8"/>
        <v>10</v>
      </c>
      <c r="B296" s="33" t="s">
        <v>144</v>
      </c>
      <c r="C296" s="31" t="s">
        <v>53</v>
      </c>
      <c r="D296" s="32">
        <v>15.6</v>
      </c>
      <c r="E296" s="15"/>
      <c r="F296" s="16"/>
    </row>
    <row r="297" spans="1:6" ht="12.75">
      <c r="A297" s="11">
        <f t="shared" si="8"/>
        <v>11</v>
      </c>
      <c r="B297" s="33" t="s">
        <v>175</v>
      </c>
      <c r="C297" s="31" t="s">
        <v>21</v>
      </c>
      <c r="D297" s="32">
        <f>D295</f>
        <v>45.24</v>
      </c>
      <c r="E297" s="15"/>
      <c r="F297" s="16"/>
    </row>
    <row r="298" spans="1:6" ht="12.75">
      <c r="A298" s="11">
        <f t="shared" si="8"/>
        <v>12</v>
      </c>
      <c r="B298" s="33" t="s">
        <v>1</v>
      </c>
      <c r="C298" s="31" t="s">
        <v>21</v>
      </c>
      <c r="D298" s="32">
        <f>D297</f>
        <v>45.24</v>
      </c>
      <c r="E298" s="15"/>
      <c r="F298" s="16"/>
    </row>
    <row r="299" spans="1:6" ht="12.75">
      <c r="A299" s="11">
        <f t="shared" si="8"/>
        <v>13</v>
      </c>
      <c r="B299" s="33" t="s">
        <v>176</v>
      </c>
      <c r="C299" s="31" t="s">
        <v>21</v>
      </c>
      <c r="D299" s="32">
        <v>82.16</v>
      </c>
      <c r="E299" s="15"/>
      <c r="F299" s="16"/>
    </row>
    <row r="300" spans="1:6" ht="12.75">
      <c r="A300" s="11">
        <f t="shared" si="8"/>
        <v>14</v>
      </c>
      <c r="B300" s="30" t="s">
        <v>3</v>
      </c>
      <c r="C300" s="31" t="s">
        <v>21</v>
      </c>
      <c r="D300" s="32">
        <f>D299</f>
        <v>82.16</v>
      </c>
      <c r="E300" s="15"/>
      <c r="F300" s="16"/>
    </row>
    <row r="301" spans="1:6" ht="24">
      <c r="A301" s="11">
        <f t="shared" si="8"/>
        <v>15</v>
      </c>
      <c r="B301" s="30" t="s">
        <v>167</v>
      </c>
      <c r="C301" s="31" t="s">
        <v>21</v>
      </c>
      <c r="D301" s="32">
        <v>26.28</v>
      </c>
      <c r="E301" s="15"/>
      <c r="F301" s="16"/>
    </row>
    <row r="302" spans="1:6" ht="12.75">
      <c r="A302" s="11">
        <f t="shared" si="8"/>
        <v>16</v>
      </c>
      <c r="B302" s="34" t="s">
        <v>6</v>
      </c>
      <c r="C302" s="31" t="s">
        <v>21</v>
      </c>
      <c r="D302" s="32">
        <v>45.24</v>
      </c>
      <c r="E302" s="15"/>
      <c r="F302" s="16"/>
    </row>
    <row r="303" spans="1:6" ht="12.75">
      <c r="A303" s="11">
        <f t="shared" si="8"/>
        <v>17</v>
      </c>
      <c r="B303" s="169" t="s">
        <v>216</v>
      </c>
      <c r="C303" s="31" t="s">
        <v>21</v>
      </c>
      <c r="D303" s="32">
        <v>24.46</v>
      </c>
      <c r="E303" s="15"/>
      <c r="F303" s="16"/>
    </row>
    <row r="304" spans="1:6" ht="24">
      <c r="A304" s="11">
        <f t="shared" si="8"/>
        <v>18</v>
      </c>
      <c r="B304" s="34" t="s">
        <v>14</v>
      </c>
      <c r="C304" s="31" t="s">
        <v>21</v>
      </c>
      <c r="D304" s="32">
        <v>45.24</v>
      </c>
      <c r="E304" s="15"/>
      <c r="F304" s="16"/>
    </row>
    <row r="305" spans="1:6" ht="12.75">
      <c r="A305" s="36"/>
      <c r="B305" s="70" t="s">
        <v>43</v>
      </c>
      <c r="C305" s="55"/>
      <c r="D305" s="71"/>
      <c r="E305" s="40"/>
      <c r="F305" s="41"/>
    </row>
    <row r="306" spans="1:6" ht="12.75">
      <c r="A306" s="47"/>
      <c r="B306" s="66"/>
      <c r="C306" s="67"/>
      <c r="D306" s="68"/>
      <c r="E306" s="51"/>
      <c r="F306" s="52"/>
    </row>
    <row r="307" spans="1:6" ht="12.75">
      <c r="A307" s="60"/>
      <c r="B307" s="53" t="s">
        <v>162</v>
      </c>
      <c r="C307" s="53"/>
      <c r="D307" s="61"/>
      <c r="E307" s="62"/>
      <c r="F307" s="63"/>
    </row>
    <row r="308" spans="1:6" ht="12.75">
      <c r="A308" s="13">
        <v>1</v>
      </c>
      <c r="B308" s="17" t="s">
        <v>163</v>
      </c>
      <c r="C308" s="31" t="s">
        <v>22</v>
      </c>
      <c r="D308" s="14">
        <v>1</v>
      </c>
      <c r="E308" s="15"/>
      <c r="F308" s="94"/>
    </row>
    <row r="309" spans="1:6" ht="24">
      <c r="A309" s="13">
        <f aca="true" t="shared" si="9" ref="A309:A314">A308+1</f>
        <v>2</v>
      </c>
      <c r="B309" s="17" t="s">
        <v>230</v>
      </c>
      <c r="C309" s="31" t="s">
        <v>21</v>
      </c>
      <c r="D309" s="14">
        <v>2.2</v>
      </c>
      <c r="E309" s="15"/>
      <c r="F309" s="94"/>
    </row>
    <row r="310" spans="1:6" ht="24">
      <c r="A310" s="13">
        <f t="shared" si="9"/>
        <v>3</v>
      </c>
      <c r="B310" s="17" t="s">
        <v>232</v>
      </c>
      <c r="C310" s="31" t="s">
        <v>21</v>
      </c>
      <c r="D310" s="14">
        <v>4.4</v>
      </c>
      <c r="E310" s="15"/>
      <c r="F310" s="94"/>
    </row>
    <row r="311" spans="1:6" ht="24">
      <c r="A311" s="13">
        <f t="shared" si="9"/>
        <v>4</v>
      </c>
      <c r="B311" s="17" t="s">
        <v>231</v>
      </c>
      <c r="C311" s="31" t="s">
        <v>21</v>
      </c>
      <c r="D311" s="14">
        <v>2.2</v>
      </c>
      <c r="E311" s="15"/>
      <c r="F311" s="94"/>
    </row>
    <row r="312" spans="1:6" ht="12.75">
      <c r="A312" s="13">
        <f t="shared" si="9"/>
        <v>5</v>
      </c>
      <c r="B312" s="17" t="s">
        <v>227</v>
      </c>
      <c r="C312" s="31" t="s">
        <v>21</v>
      </c>
      <c r="D312" s="14">
        <v>2</v>
      </c>
      <c r="E312" s="15"/>
      <c r="F312" s="94"/>
    </row>
    <row r="313" spans="1:6" ht="12.75">
      <c r="A313" s="13">
        <f t="shared" si="9"/>
        <v>6</v>
      </c>
      <c r="B313" s="17" t="s">
        <v>228</v>
      </c>
      <c r="C313" s="31" t="s">
        <v>21</v>
      </c>
      <c r="D313" s="14">
        <v>1.6</v>
      </c>
      <c r="E313" s="15"/>
      <c r="F313" s="94"/>
    </row>
    <row r="314" spans="1:6" ht="12.75">
      <c r="A314" s="13">
        <f t="shared" si="9"/>
        <v>7</v>
      </c>
      <c r="B314" s="17" t="s">
        <v>229</v>
      </c>
      <c r="C314" s="31" t="s">
        <v>22</v>
      </c>
      <c r="D314" s="14">
        <v>1</v>
      </c>
      <c r="E314" s="15"/>
      <c r="F314" s="94"/>
    </row>
    <row r="315" spans="1:6" ht="12.75">
      <c r="A315" s="88"/>
      <c r="B315" s="89" t="s">
        <v>166</v>
      </c>
      <c r="C315" s="90"/>
      <c r="D315" s="91"/>
      <c r="E315" s="92"/>
      <c r="F315" s="93"/>
    </row>
    <row r="316" spans="1:6" ht="12.75">
      <c r="A316" s="47"/>
      <c r="B316" s="66"/>
      <c r="C316" s="67"/>
      <c r="D316" s="68"/>
      <c r="E316" s="51"/>
      <c r="F316" s="52"/>
    </row>
    <row r="317" spans="1:6" ht="12.75">
      <c r="A317" s="11"/>
      <c r="B317" s="75" t="s">
        <v>41</v>
      </c>
      <c r="C317" s="35"/>
      <c r="D317" s="32"/>
      <c r="E317" s="15"/>
      <c r="F317" s="16"/>
    </row>
    <row r="318" spans="1:6" ht="12.75">
      <c r="A318" s="11">
        <f>A306+1</f>
        <v>1</v>
      </c>
      <c r="B318" s="119" t="s">
        <v>143</v>
      </c>
      <c r="C318" s="31" t="s">
        <v>21</v>
      </c>
      <c r="D318" s="32">
        <v>173</v>
      </c>
      <c r="E318" s="15"/>
      <c r="F318" s="16"/>
    </row>
    <row r="319" spans="1:6" ht="12.75">
      <c r="A319" s="11">
        <f>A318+1</f>
        <v>2</v>
      </c>
      <c r="B319" s="30" t="s">
        <v>147</v>
      </c>
      <c r="C319" s="31" t="s">
        <v>21</v>
      </c>
      <c r="D319" s="32">
        <v>218.93</v>
      </c>
      <c r="E319" s="15"/>
      <c r="F319" s="16"/>
    </row>
    <row r="320" spans="1:6" ht="12.75">
      <c r="A320" s="11">
        <f t="shared" si="8"/>
        <v>3</v>
      </c>
      <c r="B320" s="33" t="s">
        <v>13</v>
      </c>
      <c r="C320" s="31" t="s">
        <v>21</v>
      </c>
      <c r="D320" s="32">
        <f>173</f>
        <v>173</v>
      </c>
      <c r="E320" s="15"/>
      <c r="F320" s="16"/>
    </row>
    <row r="321" spans="1:6" ht="12.75">
      <c r="A321" s="11">
        <f t="shared" si="8"/>
        <v>4</v>
      </c>
      <c r="B321" s="33" t="s">
        <v>169</v>
      </c>
      <c r="C321" s="31" t="s">
        <v>21</v>
      </c>
      <c r="D321" s="32">
        <f>D319+D320</f>
        <v>391.93</v>
      </c>
      <c r="E321" s="15"/>
      <c r="F321" s="16"/>
    </row>
    <row r="322" spans="1:6" ht="12.75">
      <c r="A322" s="11">
        <f t="shared" si="8"/>
        <v>5</v>
      </c>
      <c r="B322" s="33" t="s">
        <v>170</v>
      </c>
      <c r="C322" s="31" t="s">
        <v>21</v>
      </c>
      <c r="D322" s="32">
        <f>D319</f>
        <v>218.93</v>
      </c>
      <c r="E322" s="15"/>
      <c r="F322" s="16"/>
    </row>
    <row r="323" spans="1:6" ht="12.75">
      <c r="A323" s="11">
        <f t="shared" si="8"/>
        <v>6</v>
      </c>
      <c r="B323" s="30" t="s">
        <v>171</v>
      </c>
      <c r="C323" s="31" t="s">
        <v>21</v>
      </c>
      <c r="D323" s="32">
        <f>196.02+93</f>
        <v>289.02</v>
      </c>
      <c r="E323" s="15"/>
      <c r="F323" s="16"/>
    </row>
    <row r="324" spans="1:6" ht="12.75">
      <c r="A324" s="11">
        <f t="shared" si="8"/>
        <v>7</v>
      </c>
      <c r="B324" s="30" t="s">
        <v>172</v>
      </c>
      <c r="C324" s="31" t="s">
        <v>21</v>
      </c>
      <c r="D324" s="32">
        <v>173</v>
      </c>
      <c r="E324" s="15"/>
      <c r="F324" s="16"/>
    </row>
    <row r="325" spans="1:6" ht="12.75">
      <c r="A325" s="11">
        <f t="shared" si="8"/>
        <v>8</v>
      </c>
      <c r="B325" s="33" t="s">
        <v>173</v>
      </c>
      <c r="C325" s="31" t="s">
        <v>21</v>
      </c>
      <c r="D325" s="32">
        <f>D323</f>
        <v>289.02</v>
      </c>
      <c r="E325" s="15"/>
      <c r="F325" s="16"/>
    </row>
    <row r="326" spans="1:6" ht="12.75">
      <c r="A326" s="11">
        <f t="shared" si="8"/>
        <v>9</v>
      </c>
      <c r="B326" s="33" t="s">
        <v>174</v>
      </c>
      <c r="C326" s="31" t="s">
        <v>21</v>
      </c>
      <c r="D326" s="32">
        <f>D324</f>
        <v>173</v>
      </c>
      <c r="E326" s="15"/>
      <c r="F326" s="16"/>
    </row>
    <row r="327" spans="1:6" ht="12.75">
      <c r="A327" s="11">
        <f t="shared" si="8"/>
        <v>10</v>
      </c>
      <c r="B327" s="33" t="s">
        <v>144</v>
      </c>
      <c r="C327" s="31" t="s">
        <v>53</v>
      </c>
      <c r="D327" s="32">
        <v>7.2</v>
      </c>
      <c r="E327" s="15"/>
      <c r="F327" s="16"/>
    </row>
    <row r="328" spans="1:6" ht="12.75">
      <c r="A328" s="11">
        <f t="shared" si="8"/>
        <v>11</v>
      </c>
      <c r="B328" s="33" t="s">
        <v>175</v>
      </c>
      <c r="C328" s="31" t="s">
        <v>21</v>
      </c>
      <c r="D328" s="32">
        <f>D326</f>
        <v>173</v>
      </c>
      <c r="E328" s="15"/>
      <c r="F328" s="16"/>
    </row>
    <row r="329" spans="1:6" ht="12.75">
      <c r="A329" s="11">
        <f t="shared" si="8"/>
        <v>12</v>
      </c>
      <c r="B329" s="33" t="s">
        <v>1</v>
      </c>
      <c r="C329" s="31" t="s">
        <v>21</v>
      </c>
      <c r="D329" s="32">
        <f>D328</f>
        <v>173</v>
      </c>
      <c r="E329" s="15"/>
      <c r="F329" s="16"/>
    </row>
    <row r="330" spans="1:6" ht="12.75">
      <c r="A330" s="11">
        <f t="shared" si="8"/>
        <v>13</v>
      </c>
      <c r="B330" s="33" t="s">
        <v>176</v>
      </c>
      <c r="C330" s="31" t="s">
        <v>21</v>
      </c>
      <c r="D330" s="32">
        <v>289.02</v>
      </c>
      <c r="E330" s="15"/>
      <c r="F330" s="16"/>
    </row>
    <row r="331" spans="1:6" ht="12.75">
      <c r="A331" s="11">
        <f t="shared" si="8"/>
        <v>14</v>
      </c>
      <c r="B331" s="30" t="s">
        <v>3</v>
      </c>
      <c r="C331" s="31" t="s">
        <v>21</v>
      </c>
      <c r="D331" s="32">
        <f>D330</f>
        <v>289.02</v>
      </c>
      <c r="E331" s="15"/>
      <c r="F331" s="16"/>
    </row>
    <row r="332" spans="1:6" ht="12.75">
      <c r="A332" s="11">
        <f aca="true" t="shared" si="10" ref="A332:A338">A331+1</f>
        <v>15</v>
      </c>
      <c r="B332" s="30" t="s">
        <v>4</v>
      </c>
      <c r="C332" s="31" t="s">
        <v>21</v>
      </c>
      <c r="D332" s="32">
        <v>93</v>
      </c>
      <c r="E332" s="15"/>
      <c r="F332" s="16"/>
    </row>
    <row r="333" spans="1:6" ht="12.75">
      <c r="A333" s="11">
        <f t="shared" si="10"/>
        <v>16</v>
      </c>
      <c r="B333" s="34" t="s">
        <v>6</v>
      </c>
      <c r="C333" s="31" t="s">
        <v>21</v>
      </c>
      <c r="D333" s="32">
        <v>172.26</v>
      </c>
      <c r="E333" s="15"/>
      <c r="F333" s="16"/>
    </row>
    <row r="334" spans="1:6" ht="12.75">
      <c r="A334" s="11">
        <f t="shared" si="10"/>
        <v>17</v>
      </c>
      <c r="B334" s="169" t="s">
        <v>216</v>
      </c>
      <c r="C334" s="31" t="s">
        <v>21</v>
      </c>
      <c r="D334" s="32">
        <v>33.48</v>
      </c>
      <c r="E334" s="15"/>
      <c r="F334" s="16"/>
    </row>
    <row r="335" spans="1:6" ht="24">
      <c r="A335" s="11">
        <f t="shared" si="10"/>
        <v>18</v>
      </c>
      <c r="B335" s="34" t="s">
        <v>14</v>
      </c>
      <c r="C335" s="31" t="s">
        <v>21</v>
      </c>
      <c r="D335" s="32">
        <v>196</v>
      </c>
      <c r="E335" s="15"/>
      <c r="F335" s="16"/>
    </row>
    <row r="336" spans="1:6" ht="24">
      <c r="A336" s="11">
        <f t="shared" si="10"/>
        <v>19</v>
      </c>
      <c r="B336" s="34" t="s">
        <v>54</v>
      </c>
      <c r="C336" s="31" t="s">
        <v>53</v>
      </c>
      <c r="D336" s="32">
        <v>9.9</v>
      </c>
      <c r="E336" s="15"/>
      <c r="F336" s="16"/>
    </row>
    <row r="337" spans="1:6" ht="24">
      <c r="A337" s="11">
        <f t="shared" si="10"/>
        <v>20</v>
      </c>
      <c r="B337" s="34" t="s">
        <v>56</v>
      </c>
      <c r="C337" s="31" t="s">
        <v>21</v>
      </c>
      <c r="D337" s="32">
        <v>6.8</v>
      </c>
      <c r="E337" s="15"/>
      <c r="F337" s="16"/>
    </row>
    <row r="338" spans="1:6" ht="24">
      <c r="A338" s="11">
        <f t="shared" si="10"/>
        <v>21</v>
      </c>
      <c r="B338" s="34" t="s">
        <v>55</v>
      </c>
      <c r="C338" s="31" t="s">
        <v>21</v>
      </c>
      <c r="D338" s="32">
        <v>12.65</v>
      </c>
      <c r="E338" s="15"/>
      <c r="F338" s="16"/>
    </row>
    <row r="339" spans="1:6" ht="12.75">
      <c r="A339" s="36"/>
      <c r="B339" s="70" t="s">
        <v>42</v>
      </c>
      <c r="C339" s="55"/>
      <c r="D339" s="71"/>
      <c r="E339" s="40"/>
      <c r="F339" s="41"/>
    </row>
    <row r="340" spans="1:6" ht="12.75">
      <c r="A340" s="47"/>
      <c r="B340" s="59"/>
      <c r="C340" s="49"/>
      <c r="D340" s="76"/>
      <c r="E340" s="51"/>
      <c r="F340" s="52"/>
    </row>
    <row r="341" spans="1:6" ht="12.75">
      <c r="A341" s="29"/>
      <c r="B341" s="29" t="s">
        <v>50</v>
      </c>
      <c r="C341" s="29"/>
      <c r="D341" s="29"/>
      <c r="E341" s="152"/>
      <c r="F341" s="95"/>
    </row>
    <row r="342" spans="1:6" ht="12.75">
      <c r="A342" s="13">
        <v>1</v>
      </c>
      <c r="B342" s="97" t="s">
        <v>220</v>
      </c>
      <c r="C342" s="13" t="s">
        <v>5</v>
      </c>
      <c r="D342" s="139">
        <v>625</v>
      </c>
      <c r="E342" s="15"/>
      <c r="F342" s="94"/>
    </row>
    <row r="343" spans="1:6" ht="24">
      <c r="A343" s="13">
        <f>A342+1</f>
        <v>2</v>
      </c>
      <c r="B343" s="97" t="s">
        <v>219</v>
      </c>
      <c r="C343" s="13" t="s">
        <v>5</v>
      </c>
      <c r="D343" s="139">
        <v>1165</v>
      </c>
      <c r="E343" s="15"/>
      <c r="F343" s="94"/>
    </row>
    <row r="344" spans="1:6" ht="12.75">
      <c r="A344" s="13">
        <f aca="true" t="shared" si="11" ref="A344:A358">A343+1</f>
        <v>3</v>
      </c>
      <c r="B344" s="97" t="s">
        <v>222</v>
      </c>
      <c r="C344" s="13" t="s">
        <v>22</v>
      </c>
      <c r="D344" s="139">
        <v>192</v>
      </c>
      <c r="E344" s="15"/>
      <c r="F344" s="94"/>
    </row>
    <row r="345" spans="1:6" ht="12.75">
      <c r="A345" s="13">
        <f t="shared" si="11"/>
        <v>4</v>
      </c>
      <c r="B345" s="132" t="s">
        <v>221</v>
      </c>
      <c r="C345" s="130" t="s">
        <v>5</v>
      </c>
      <c r="D345" s="133">
        <v>52.5</v>
      </c>
      <c r="E345" s="140"/>
      <c r="F345" s="94"/>
    </row>
    <row r="346" spans="1:6" ht="12.75">
      <c r="A346" s="13">
        <f t="shared" si="11"/>
        <v>5</v>
      </c>
      <c r="B346" s="34" t="s">
        <v>6</v>
      </c>
      <c r="C346" s="31" t="s">
        <v>21</v>
      </c>
      <c r="D346" s="133">
        <v>1640.5</v>
      </c>
      <c r="E346" s="140"/>
      <c r="F346" s="94"/>
    </row>
    <row r="347" spans="1:6" ht="12.75">
      <c r="A347" s="13">
        <f t="shared" si="11"/>
        <v>6</v>
      </c>
      <c r="B347" s="169" t="s">
        <v>216</v>
      </c>
      <c r="C347" s="31" t="s">
        <v>21</v>
      </c>
      <c r="D347" s="133">
        <v>1255.5</v>
      </c>
      <c r="E347" s="140"/>
      <c r="F347" s="94"/>
    </row>
    <row r="348" spans="1:6" ht="12.75">
      <c r="A348" s="13">
        <f t="shared" si="11"/>
        <v>7</v>
      </c>
      <c r="B348" s="33" t="s">
        <v>16</v>
      </c>
      <c r="C348" s="31" t="s">
        <v>21</v>
      </c>
      <c r="D348" s="139">
        <v>1640.5</v>
      </c>
      <c r="E348" s="15"/>
      <c r="F348" s="94"/>
    </row>
    <row r="349" spans="1:6" ht="24">
      <c r="A349" s="13">
        <f t="shared" si="11"/>
        <v>8</v>
      </c>
      <c r="B349" s="33" t="s">
        <v>218</v>
      </c>
      <c r="C349" s="31" t="s">
        <v>21</v>
      </c>
      <c r="D349" s="139">
        <v>1640.5</v>
      </c>
      <c r="E349" s="15"/>
      <c r="F349" s="94"/>
    </row>
    <row r="350" spans="1:6" ht="12.75">
      <c r="A350" s="13">
        <f t="shared" si="11"/>
        <v>9</v>
      </c>
      <c r="B350" s="30" t="s">
        <v>172</v>
      </c>
      <c r="C350" s="31" t="s">
        <v>21</v>
      </c>
      <c r="D350" s="139">
        <v>1640.5</v>
      </c>
      <c r="E350" s="15"/>
      <c r="F350" s="94"/>
    </row>
    <row r="351" spans="1:6" ht="12.75">
      <c r="A351" s="13">
        <f t="shared" si="11"/>
        <v>10</v>
      </c>
      <c r="B351" s="33" t="s">
        <v>174</v>
      </c>
      <c r="C351" s="31" t="s">
        <v>21</v>
      </c>
      <c r="D351" s="139">
        <v>1640.5</v>
      </c>
      <c r="E351" s="15"/>
      <c r="F351" s="94"/>
    </row>
    <row r="352" spans="1:6" ht="12.75">
      <c r="A352" s="13">
        <f t="shared" si="11"/>
        <v>11</v>
      </c>
      <c r="B352" s="33" t="s">
        <v>175</v>
      </c>
      <c r="C352" s="31" t="s">
        <v>21</v>
      </c>
      <c r="D352" s="139">
        <v>1640.5</v>
      </c>
      <c r="E352" s="15"/>
      <c r="F352" s="94"/>
    </row>
    <row r="353" spans="1:6" ht="12.75">
      <c r="A353" s="13">
        <f t="shared" si="11"/>
        <v>12</v>
      </c>
      <c r="B353" s="33" t="s">
        <v>1</v>
      </c>
      <c r="C353" s="31" t="s">
        <v>21</v>
      </c>
      <c r="D353" s="139">
        <v>1640.5</v>
      </c>
      <c r="E353" s="15"/>
      <c r="F353" s="94"/>
    </row>
    <row r="354" spans="1:6" ht="36">
      <c r="A354" s="13">
        <f t="shared" si="11"/>
        <v>13</v>
      </c>
      <c r="B354" s="17" t="s">
        <v>223</v>
      </c>
      <c r="C354" s="31" t="s">
        <v>21</v>
      </c>
      <c r="D354" s="139">
        <v>25.8</v>
      </c>
      <c r="E354" s="15"/>
      <c r="F354" s="94"/>
    </row>
    <row r="355" spans="1:6" ht="24">
      <c r="A355" s="13">
        <f t="shared" si="11"/>
        <v>14</v>
      </c>
      <c r="B355" s="156" t="s">
        <v>164</v>
      </c>
      <c r="C355" s="31" t="s">
        <v>21</v>
      </c>
      <c r="D355" s="139">
        <v>15.2</v>
      </c>
      <c r="E355" s="15"/>
      <c r="F355" s="94"/>
    </row>
    <row r="356" spans="1:6" ht="24">
      <c r="A356" s="13">
        <f t="shared" si="11"/>
        <v>15</v>
      </c>
      <c r="B356" s="98" t="s">
        <v>148</v>
      </c>
      <c r="C356" s="122" t="s">
        <v>22</v>
      </c>
      <c r="D356" s="139">
        <v>6</v>
      </c>
      <c r="E356" s="15"/>
      <c r="F356" s="94"/>
    </row>
    <row r="357" spans="1:6" ht="12.75">
      <c r="A357" s="13">
        <f t="shared" si="11"/>
        <v>16</v>
      </c>
      <c r="B357" s="33" t="s">
        <v>140</v>
      </c>
      <c r="C357" s="31" t="s">
        <v>141</v>
      </c>
      <c r="D357" s="139">
        <v>212</v>
      </c>
      <c r="E357" s="15"/>
      <c r="F357" s="94"/>
    </row>
    <row r="358" spans="1:6" ht="24">
      <c r="A358" s="13">
        <f t="shared" si="11"/>
        <v>17</v>
      </c>
      <c r="B358" s="17" t="s">
        <v>51</v>
      </c>
      <c r="C358" s="31" t="s">
        <v>52</v>
      </c>
      <c r="D358" s="139">
        <v>13.5</v>
      </c>
      <c r="E358" s="15"/>
      <c r="F358" s="94"/>
    </row>
    <row r="359" spans="1:6" ht="12.75">
      <c r="A359" s="89"/>
      <c r="B359" s="89" t="s">
        <v>49</v>
      </c>
      <c r="C359" s="89"/>
      <c r="D359" s="89"/>
      <c r="E359" s="92"/>
      <c r="F359" s="96"/>
    </row>
    <row r="360" spans="1:6" ht="12.75">
      <c r="A360" s="106"/>
      <c r="B360" s="107"/>
      <c r="C360" s="108"/>
      <c r="D360" s="109"/>
      <c r="E360" s="110"/>
      <c r="F360" s="111"/>
    </row>
    <row r="361" spans="1:6" ht="12.75">
      <c r="A361" s="60"/>
      <c r="B361" s="53" t="s">
        <v>67</v>
      </c>
      <c r="C361" s="53"/>
      <c r="D361" s="61"/>
      <c r="E361" s="62"/>
      <c r="F361" s="63"/>
    </row>
    <row r="362" spans="1:6" ht="36">
      <c r="A362" s="11">
        <v>1</v>
      </c>
      <c r="B362" s="34" t="s">
        <v>185</v>
      </c>
      <c r="C362" s="35" t="s">
        <v>22</v>
      </c>
      <c r="D362" s="18">
        <v>11</v>
      </c>
      <c r="E362" s="15"/>
      <c r="F362" s="16"/>
    </row>
    <row r="363" spans="1:6" ht="36">
      <c r="A363" s="11">
        <f aca="true" t="shared" si="12" ref="A363:A371">A362+1</f>
        <v>2</v>
      </c>
      <c r="B363" s="34" t="s">
        <v>184</v>
      </c>
      <c r="C363" s="13" t="s">
        <v>22</v>
      </c>
      <c r="D363" s="18">
        <v>17</v>
      </c>
      <c r="E363" s="15"/>
      <c r="F363" s="16"/>
    </row>
    <row r="364" spans="1:6" ht="24">
      <c r="A364" s="11">
        <f t="shared" si="12"/>
        <v>3</v>
      </c>
      <c r="B364" s="34" t="s">
        <v>186</v>
      </c>
      <c r="C364" s="35" t="s">
        <v>22</v>
      </c>
      <c r="D364" s="18">
        <v>11</v>
      </c>
      <c r="E364" s="15"/>
      <c r="F364" s="16"/>
    </row>
    <row r="365" spans="1:6" ht="24">
      <c r="A365" s="11">
        <f t="shared" si="12"/>
        <v>4</v>
      </c>
      <c r="B365" s="34" t="s">
        <v>187</v>
      </c>
      <c r="C365" s="13" t="s">
        <v>22</v>
      </c>
      <c r="D365" s="18">
        <v>17</v>
      </c>
      <c r="E365" s="15"/>
      <c r="F365" s="16"/>
    </row>
    <row r="366" spans="1:6" ht="12.75">
      <c r="A366" s="11">
        <f t="shared" si="12"/>
        <v>5</v>
      </c>
      <c r="B366" s="102" t="s">
        <v>58</v>
      </c>
      <c r="C366" s="13" t="s">
        <v>22</v>
      </c>
      <c r="D366" s="18">
        <v>1</v>
      </c>
      <c r="E366" s="15"/>
      <c r="F366" s="16"/>
    </row>
    <row r="367" spans="1:6" ht="24">
      <c r="A367" s="11">
        <f t="shared" si="12"/>
        <v>6</v>
      </c>
      <c r="B367" s="34" t="s">
        <v>145</v>
      </c>
      <c r="C367" s="35" t="s">
        <v>22</v>
      </c>
      <c r="D367" s="18">
        <v>11</v>
      </c>
      <c r="E367" s="15"/>
      <c r="F367" s="16"/>
    </row>
    <row r="368" spans="1:6" ht="24">
      <c r="A368" s="11">
        <f t="shared" si="12"/>
        <v>7</v>
      </c>
      <c r="B368" s="34" t="s">
        <v>188</v>
      </c>
      <c r="C368" s="35" t="s">
        <v>22</v>
      </c>
      <c r="D368" s="18">
        <v>15</v>
      </c>
      <c r="E368" s="15"/>
      <c r="F368" s="16"/>
    </row>
    <row r="369" spans="1:6" ht="24">
      <c r="A369" s="11">
        <f t="shared" si="12"/>
        <v>8</v>
      </c>
      <c r="B369" s="34" t="s">
        <v>190</v>
      </c>
      <c r="C369" s="13" t="s">
        <v>22</v>
      </c>
      <c r="D369" s="18">
        <v>1</v>
      </c>
      <c r="E369" s="15"/>
      <c r="F369" s="16"/>
    </row>
    <row r="370" spans="1:6" ht="24">
      <c r="A370" s="11">
        <f t="shared" si="12"/>
        <v>9</v>
      </c>
      <c r="B370" s="34" t="s">
        <v>189</v>
      </c>
      <c r="C370" s="13" t="s">
        <v>22</v>
      </c>
      <c r="D370" s="18">
        <v>1</v>
      </c>
      <c r="E370" s="15"/>
      <c r="F370" s="16"/>
    </row>
    <row r="371" spans="1:6" ht="24">
      <c r="A371" s="11">
        <f t="shared" si="12"/>
        <v>10</v>
      </c>
      <c r="B371" s="34" t="s">
        <v>191</v>
      </c>
      <c r="C371" s="31" t="s">
        <v>21</v>
      </c>
      <c r="D371" s="18">
        <v>5.46</v>
      </c>
      <c r="E371" s="15"/>
      <c r="F371" s="16"/>
    </row>
    <row r="372" spans="1:6" ht="12.75">
      <c r="A372" s="88"/>
      <c r="B372" s="112" t="s">
        <v>68</v>
      </c>
      <c r="C372" s="90"/>
      <c r="D372" s="91"/>
      <c r="E372" s="92"/>
      <c r="F372" s="93"/>
    </row>
    <row r="373" spans="1:6" ht="12.75">
      <c r="A373" s="106"/>
      <c r="B373" s="107"/>
      <c r="C373" s="108"/>
      <c r="D373" s="109"/>
      <c r="E373" s="110"/>
      <c r="F373" s="111"/>
    </row>
    <row r="374" spans="1:6" ht="12.75">
      <c r="A374" s="60"/>
      <c r="B374" s="53" t="s">
        <v>69</v>
      </c>
      <c r="C374" s="53"/>
      <c r="D374" s="61"/>
      <c r="E374" s="62"/>
      <c r="F374" s="63"/>
    </row>
    <row r="375" spans="1:6" ht="24">
      <c r="A375" s="11">
        <v>1</v>
      </c>
      <c r="B375" s="12" t="s">
        <v>71</v>
      </c>
      <c r="C375" s="13" t="s">
        <v>22</v>
      </c>
      <c r="D375" s="18">
        <v>3</v>
      </c>
      <c r="E375" s="15"/>
      <c r="F375" s="16"/>
    </row>
    <row r="376" spans="1:6" ht="12.75">
      <c r="A376" s="11">
        <f>A375+1</f>
        <v>2</v>
      </c>
      <c r="B376" s="12" t="s">
        <v>224</v>
      </c>
      <c r="C376" s="13" t="s">
        <v>22</v>
      </c>
      <c r="D376" s="18">
        <v>3</v>
      </c>
      <c r="E376" s="15"/>
      <c r="F376" s="16"/>
    </row>
    <row r="377" spans="1:6" ht="24">
      <c r="A377" s="11">
        <f>A376+1</f>
        <v>3</v>
      </c>
      <c r="B377" s="12" t="s">
        <v>72</v>
      </c>
      <c r="C377" s="13" t="s">
        <v>22</v>
      </c>
      <c r="D377" s="18">
        <v>15</v>
      </c>
      <c r="E377" s="15"/>
      <c r="F377" s="16"/>
    </row>
    <row r="378" spans="1:6" ht="24">
      <c r="A378" s="11">
        <f>A377+1</f>
        <v>4</v>
      </c>
      <c r="B378" s="12" t="s">
        <v>208</v>
      </c>
      <c r="C378" s="13" t="s">
        <v>22</v>
      </c>
      <c r="D378" s="18">
        <v>45</v>
      </c>
      <c r="E378" s="15"/>
      <c r="F378" s="16"/>
    </row>
    <row r="379" spans="1:6" ht="24">
      <c r="A379" s="11">
        <f>A378+1</f>
        <v>5</v>
      </c>
      <c r="B379" s="12" t="s">
        <v>209</v>
      </c>
      <c r="C379" s="13" t="s">
        <v>22</v>
      </c>
      <c r="D379" s="18">
        <v>4</v>
      </c>
      <c r="E379" s="15"/>
      <c r="F379" s="16"/>
    </row>
    <row r="380" spans="1:6" ht="12.75">
      <c r="A380" s="88"/>
      <c r="B380" s="112" t="s">
        <v>70</v>
      </c>
      <c r="C380" s="90"/>
      <c r="D380" s="91"/>
      <c r="E380" s="92"/>
      <c r="F380" s="93"/>
    </row>
    <row r="381" spans="1:6" ht="12.75">
      <c r="A381" s="106"/>
      <c r="B381" s="107"/>
      <c r="C381" s="108"/>
      <c r="D381" s="109"/>
      <c r="E381" s="110"/>
      <c r="F381" s="111"/>
    </row>
    <row r="382" spans="1:6" ht="12.75">
      <c r="A382" s="60"/>
      <c r="B382" s="53" t="s">
        <v>45</v>
      </c>
      <c r="C382" s="53"/>
      <c r="D382" s="61"/>
      <c r="E382" s="62"/>
      <c r="F382" s="63"/>
    </row>
    <row r="383" spans="1:6" ht="12.75">
      <c r="A383" s="11">
        <f>A382+1</f>
        <v>1</v>
      </c>
      <c r="B383" s="12" t="s">
        <v>142</v>
      </c>
      <c r="C383" s="13" t="s">
        <v>22</v>
      </c>
      <c r="D383" s="18">
        <v>595</v>
      </c>
      <c r="E383" s="15"/>
      <c r="F383" s="16"/>
    </row>
    <row r="384" spans="1:6" ht="12.75">
      <c r="A384" s="11">
        <f>A383+1</f>
        <v>2</v>
      </c>
      <c r="B384" s="12" t="s">
        <v>82</v>
      </c>
      <c r="C384" s="13" t="s">
        <v>22</v>
      </c>
      <c r="D384" s="18">
        <v>117</v>
      </c>
      <c r="E384" s="15"/>
      <c r="F384" s="16"/>
    </row>
    <row r="385" spans="1:6" ht="24">
      <c r="A385" s="11">
        <f>A384+1</f>
        <v>3</v>
      </c>
      <c r="B385" s="12" t="s">
        <v>152</v>
      </c>
      <c r="C385" s="13" t="s">
        <v>22</v>
      </c>
      <c r="D385" s="18">
        <v>145</v>
      </c>
      <c r="E385" s="15"/>
      <c r="F385" s="16"/>
    </row>
    <row r="386" spans="1:6" ht="24">
      <c r="A386" s="11">
        <f>A385+1</f>
        <v>4</v>
      </c>
      <c r="B386" s="12" t="s">
        <v>225</v>
      </c>
      <c r="C386" s="13" t="s">
        <v>22</v>
      </c>
      <c r="D386" s="18">
        <v>10</v>
      </c>
      <c r="E386" s="15"/>
      <c r="F386" s="16"/>
    </row>
    <row r="387" spans="1:6" ht="24">
      <c r="A387" s="11"/>
      <c r="B387" s="12" t="s">
        <v>151</v>
      </c>
      <c r="C387" s="13" t="s">
        <v>22</v>
      </c>
      <c r="D387" s="18">
        <v>1</v>
      </c>
      <c r="E387" s="15"/>
      <c r="F387" s="16"/>
    </row>
    <row r="388" spans="1:6" ht="24">
      <c r="A388" s="11">
        <f>A386+1</f>
        <v>5</v>
      </c>
      <c r="B388" s="12" t="s">
        <v>226</v>
      </c>
      <c r="C388" s="13" t="s">
        <v>22</v>
      </c>
      <c r="D388" s="18">
        <v>38</v>
      </c>
      <c r="E388" s="15"/>
      <c r="F388" s="16"/>
    </row>
    <row r="389" spans="1:6" ht="24">
      <c r="A389" s="11">
        <f aca="true" t="shared" si="13" ref="A389:A396">A388+1</f>
        <v>6</v>
      </c>
      <c r="B389" s="12" t="s">
        <v>168</v>
      </c>
      <c r="C389" s="13" t="s">
        <v>22</v>
      </c>
      <c r="D389" s="18">
        <v>4</v>
      </c>
      <c r="E389" s="15"/>
      <c r="F389" s="16"/>
    </row>
    <row r="390" spans="1:6" ht="24">
      <c r="A390" s="11">
        <f t="shared" si="13"/>
        <v>7</v>
      </c>
      <c r="B390" s="12" t="s">
        <v>65</v>
      </c>
      <c r="C390" s="13" t="s">
        <v>5</v>
      </c>
      <c r="D390" s="14">
        <v>165</v>
      </c>
      <c r="E390" s="15"/>
      <c r="F390" s="16"/>
    </row>
    <row r="391" spans="1:6" ht="24">
      <c r="A391" s="11">
        <f t="shared" si="13"/>
        <v>8</v>
      </c>
      <c r="B391" s="12" t="s">
        <v>75</v>
      </c>
      <c r="C391" s="104" t="s">
        <v>5</v>
      </c>
      <c r="D391" s="105">
        <v>82.5</v>
      </c>
      <c r="E391" s="101"/>
      <c r="F391" s="16"/>
    </row>
    <row r="392" spans="1:6" ht="12.75">
      <c r="A392" s="11">
        <f t="shared" si="13"/>
        <v>9</v>
      </c>
      <c r="B392" s="103" t="s">
        <v>73</v>
      </c>
      <c r="C392" s="104" t="s">
        <v>22</v>
      </c>
      <c r="D392" s="105">
        <v>36</v>
      </c>
      <c r="E392" s="101"/>
      <c r="F392" s="16"/>
    </row>
    <row r="393" spans="1:6" ht="12.75">
      <c r="A393" s="11">
        <f t="shared" si="13"/>
        <v>10</v>
      </c>
      <c r="B393" s="103" t="s">
        <v>74</v>
      </c>
      <c r="C393" s="104" t="s">
        <v>22</v>
      </c>
      <c r="D393" s="105">
        <v>22</v>
      </c>
      <c r="E393" s="101"/>
      <c r="F393" s="16"/>
    </row>
    <row r="394" spans="1:6" ht="12.75">
      <c r="A394" s="11">
        <f t="shared" si="13"/>
        <v>11</v>
      </c>
      <c r="B394" s="30" t="s">
        <v>84</v>
      </c>
      <c r="C394" s="104" t="s">
        <v>22</v>
      </c>
      <c r="D394" s="105">
        <v>19</v>
      </c>
      <c r="E394" s="101"/>
      <c r="F394" s="16"/>
    </row>
    <row r="395" spans="1:6" ht="12.75">
      <c r="A395" s="11">
        <f t="shared" si="13"/>
        <v>12</v>
      </c>
      <c r="B395" s="30" t="s">
        <v>85</v>
      </c>
      <c r="C395" s="104" t="s">
        <v>22</v>
      </c>
      <c r="D395" s="105">
        <v>3</v>
      </c>
      <c r="E395" s="101"/>
      <c r="F395" s="16"/>
    </row>
    <row r="396" spans="1:6" ht="12.75">
      <c r="A396" s="11">
        <f t="shared" si="13"/>
        <v>13</v>
      </c>
      <c r="B396" s="30" t="s">
        <v>86</v>
      </c>
      <c r="C396" s="104" t="s">
        <v>22</v>
      </c>
      <c r="D396" s="105">
        <v>3</v>
      </c>
      <c r="E396" s="101"/>
      <c r="F396" s="16"/>
    </row>
    <row r="397" spans="1:6" ht="12.75">
      <c r="A397" s="36"/>
      <c r="B397" s="54" t="s">
        <v>46</v>
      </c>
      <c r="C397" s="38"/>
      <c r="D397" s="39"/>
      <c r="E397" s="40"/>
      <c r="F397" s="41"/>
    </row>
    <row r="398" spans="1:6" ht="12.75">
      <c r="A398" s="47"/>
      <c r="B398" s="59"/>
      <c r="C398" s="49"/>
      <c r="D398" s="50"/>
      <c r="E398" s="51"/>
      <c r="F398" s="52"/>
    </row>
    <row r="399" spans="1:6" ht="25.5">
      <c r="A399" s="145"/>
      <c r="B399" s="29" t="s">
        <v>47</v>
      </c>
      <c r="C399" s="29"/>
      <c r="D399" s="146"/>
      <c r="E399" s="152"/>
      <c r="F399" s="147"/>
    </row>
    <row r="400" spans="1:6" ht="12.75">
      <c r="A400" s="88" t="s">
        <v>120</v>
      </c>
      <c r="B400" s="129" t="s">
        <v>91</v>
      </c>
      <c r="C400" s="130"/>
      <c r="D400" s="131"/>
      <c r="E400" s="153"/>
      <c r="F400" s="16"/>
    </row>
    <row r="401" spans="1:11" ht="24">
      <c r="A401" s="11">
        <v>1</v>
      </c>
      <c r="B401" s="132" t="s">
        <v>92</v>
      </c>
      <c r="C401" s="130" t="s">
        <v>22</v>
      </c>
      <c r="D401" s="133">
        <v>1</v>
      </c>
      <c r="E401" s="154"/>
      <c r="F401" s="16"/>
      <c r="K401" s="138"/>
    </row>
    <row r="402" spans="1:11" ht="12.75">
      <c r="A402" s="11">
        <f aca="true" t="shared" si="14" ref="A402:A445">A401+1</f>
        <v>2</v>
      </c>
      <c r="B402" s="132" t="s">
        <v>93</v>
      </c>
      <c r="C402" s="130" t="s">
        <v>22</v>
      </c>
      <c r="D402" s="133">
        <v>1</v>
      </c>
      <c r="E402" s="154"/>
      <c r="F402" s="16"/>
      <c r="K402" s="138"/>
    </row>
    <row r="403" spans="1:11" ht="12.75">
      <c r="A403" s="11">
        <f t="shared" si="14"/>
        <v>3</v>
      </c>
      <c r="B403" s="132" t="s">
        <v>94</v>
      </c>
      <c r="C403" s="130" t="s">
        <v>22</v>
      </c>
      <c r="D403" s="133">
        <v>3</v>
      </c>
      <c r="E403" s="154"/>
      <c r="F403" s="16"/>
      <c r="K403" s="138"/>
    </row>
    <row r="404" spans="1:11" ht="12.75">
      <c r="A404" s="11">
        <f t="shared" si="14"/>
        <v>4</v>
      </c>
      <c r="B404" s="132" t="s">
        <v>95</v>
      </c>
      <c r="C404" s="130" t="s">
        <v>22</v>
      </c>
      <c r="D404" s="133">
        <v>36</v>
      </c>
      <c r="E404" s="154"/>
      <c r="F404" s="16"/>
      <c r="K404" s="138"/>
    </row>
    <row r="405" spans="1:11" ht="12.75">
      <c r="A405" s="11">
        <f t="shared" si="14"/>
        <v>5</v>
      </c>
      <c r="B405" s="132" t="s">
        <v>96</v>
      </c>
      <c r="C405" s="130" t="s">
        <v>22</v>
      </c>
      <c r="D405" s="133">
        <v>290</v>
      </c>
      <c r="E405" s="154"/>
      <c r="F405" s="16"/>
      <c r="K405" s="138"/>
    </row>
    <row r="406" spans="1:11" ht="12.75">
      <c r="A406" s="11">
        <f t="shared" si="14"/>
        <v>6</v>
      </c>
      <c r="B406" s="132" t="s">
        <v>97</v>
      </c>
      <c r="C406" s="130" t="s">
        <v>22</v>
      </c>
      <c r="D406" s="133">
        <v>2</v>
      </c>
      <c r="E406" s="154"/>
      <c r="F406" s="16"/>
      <c r="K406" s="138"/>
    </row>
    <row r="407" spans="1:11" ht="12.75">
      <c r="A407" s="11">
        <f t="shared" si="14"/>
        <v>7</v>
      </c>
      <c r="B407" s="132" t="s">
        <v>98</v>
      </c>
      <c r="C407" s="130" t="s">
        <v>22</v>
      </c>
      <c r="D407" s="133">
        <v>292</v>
      </c>
      <c r="E407" s="154"/>
      <c r="F407" s="16"/>
      <c r="K407" s="138"/>
    </row>
    <row r="408" spans="1:11" ht="24">
      <c r="A408" s="11">
        <f t="shared" si="14"/>
        <v>8</v>
      </c>
      <c r="B408" s="132" t="s">
        <v>99</v>
      </c>
      <c r="C408" s="130" t="s">
        <v>22</v>
      </c>
      <c r="D408" s="133">
        <v>34</v>
      </c>
      <c r="E408" s="154"/>
      <c r="F408" s="16"/>
      <c r="K408" s="138"/>
    </row>
    <row r="409" spans="1:11" ht="24">
      <c r="A409" s="11">
        <f t="shared" si="14"/>
        <v>9</v>
      </c>
      <c r="B409" s="132" t="s">
        <v>100</v>
      </c>
      <c r="C409" s="130" t="s">
        <v>22</v>
      </c>
      <c r="D409" s="133">
        <v>1</v>
      </c>
      <c r="E409" s="154"/>
      <c r="F409" s="16"/>
      <c r="K409" s="138"/>
    </row>
    <row r="410" spans="1:11" ht="24">
      <c r="A410" s="11">
        <f t="shared" si="14"/>
        <v>10</v>
      </c>
      <c r="B410" s="132" t="s">
        <v>136</v>
      </c>
      <c r="C410" s="130" t="s">
        <v>5</v>
      </c>
      <c r="D410" s="133">
        <v>6000</v>
      </c>
      <c r="E410" s="154"/>
      <c r="F410" s="16"/>
      <c r="K410" s="138"/>
    </row>
    <row r="411" spans="1:11" ht="24">
      <c r="A411" s="11">
        <f t="shared" si="14"/>
        <v>11</v>
      </c>
      <c r="B411" s="132" t="s">
        <v>137</v>
      </c>
      <c r="C411" s="130" t="s">
        <v>5</v>
      </c>
      <c r="D411" s="133">
        <v>25</v>
      </c>
      <c r="E411" s="154"/>
      <c r="F411" s="16"/>
      <c r="K411" s="138"/>
    </row>
    <row r="412" spans="1:11" ht="12.75">
      <c r="A412" s="11">
        <f t="shared" si="14"/>
        <v>12</v>
      </c>
      <c r="B412" s="132" t="s">
        <v>101</v>
      </c>
      <c r="C412" s="130" t="s">
        <v>22</v>
      </c>
      <c r="D412" s="133">
        <v>195</v>
      </c>
      <c r="E412" s="154"/>
      <c r="F412" s="16"/>
      <c r="K412" s="138"/>
    </row>
    <row r="413" spans="1:11" ht="12.75">
      <c r="A413" s="11">
        <f t="shared" si="14"/>
        <v>13</v>
      </c>
      <c r="B413" s="132" t="s">
        <v>102</v>
      </c>
      <c r="C413" s="130" t="s">
        <v>22</v>
      </c>
      <c r="D413" s="133">
        <v>10</v>
      </c>
      <c r="E413" s="154"/>
      <c r="F413" s="16"/>
      <c r="K413" s="138"/>
    </row>
    <row r="414" spans="1:11" ht="12.75">
      <c r="A414" s="11">
        <f t="shared" si="14"/>
        <v>14</v>
      </c>
      <c r="B414" s="132" t="s">
        <v>103</v>
      </c>
      <c r="C414" s="130" t="s">
        <v>22</v>
      </c>
      <c r="D414" s="133">
        <v>1</v>
      </c>
      <c r="E414" s="154"/>
      <c r="F414" s="16"/>
      <c r="K414" s="138"/>
    </row>
    <row r="415" spans="1:11" ht="24">
      <c r="A415" s="11">
        <f t="shared" si="14"/>
        <v>15</v>
      </c>
      <c r="B415" s="132" t="s">
        <v>104</v>
      </c>
      <c r="C415" s="130" t="s">
        <v>22</v>
      </c>
      <c r="D415" s="133">
        <v>2</v>
      </c>
      <c r="E415" s="154"/>
      <c r="F415" s="16"/>
      <c r="K415" s="138"/>
    </row>
    <row r="416" spans="1:11" ht="12.75">
      <c r="A416" s="11">
        <f t="shared" si="14"/>
        <v>16</v>
      </c>
      <c r="B416" s="132" t="s">
        <v>105</v>
      </c>
      <c r="C416" s="130" t="s">
        <v>22</v>
      </c>
      <c r="D416" s="133">
        <v>4</v>
      </c>
      <c r="E416" s="154"/>
      <c r="F416" s="16"/>
      <c r="K416" s="138"/>
    </row>
    <row r="417" spans="1:11" ht="24">
      <c r="A417" s="11">
        <f t="shared" si="14"/>
        <v>17</v>
      </c>
      <c r="B417" s="132" t="s">
        <v>106</v>
      </c>
      <c r="C417" s="130" t="s">
        <v>22</v>
      </c>
      <c r="D417" s="133">
        <v>292</v>
      </c>
      <c r="E417" s="154"/>
      <c r="F417" s="16"/>
      <c r="K417" s="138"/>
    </row>
    <row r="418" spans="1:11" ht="12.75">
      <c r="A418" s="11">
        <f t="shared" si="14"/>
        <v>18</v>
      </c>
      <c r="B418" s="132" t="s">
        <v>107</v>
      </c>
      <c r="C418" s="130" t="s">
        <v>22</v>
      </c>
      <c r="D418" s="133">
        <v>34</v>
      </c>
      <c r="E418" s="154"/>
      <c r="F418" s="16"/>
      <c r="K418" s="138"/>
    </row>
    <row r="419" spans="1:11" ht="12.75">
      <c r="A419" s="11">
        <f t="shared" si="14"/>
        <v>19</v>
      </c>
      <c r="B419" s="132" t="s">
        <v>108</v>
      </c>
      <c r="C419" s="130" t="s">
        <v>22</v>
      </c>
      <c r="D419" s="133">
        <v>39</v>
      </c>
      <c r="E419" s="154"/>
      <c r="F419" s="16"/>
      <c r="K419" s="138"/>
    </row>
    <row r="420" spans="1:11" ht="12.75">
      <c r="A420" s="11">
        <f t="shared" si="14"/>
        <v>20</v>
      </c>
      <c r="B420" s="132" t="s">
        <v>109</v>
      </c>
      <c r="C420" s="130" t="s">
        <v>22</v>
      </c>
      <c r="D420" s="133">
        <v>292</v>
      </c>
      <c r="E420" s="154"/>
      <c r="F420" s="16"/>
      <c r="K420" s="138"/>
    </row>
    <row r="421" spans="1:11" ht="24">
      <c r="A421" s="11">
        <f t="shared" si="14"/>
        <v>21</v>
      </c>
      <c r="B421" s="132" t="s">
        <v>110</v>
      </c>
      <c r="C421" s="130" t="s">
        <v>22</v>
      </c>
      <c r="D421" s="133">
        <v>2</v>
      </c>
      <c r="E421" s="154"/>
      <c r="F421" s="16"/>
      <c r="K421" s="138"/>
    </row>
    <row r="422" spans="1:11" ht="24">
      <c r="A422" s="11">
        <f t="shared" si="14"/>
        <v>22</v>
      </c>
      <c r="B422" s="132" t="s">
        <v>111</v>
      </c>
      <c r="C422" s="130" t="s">
        <v>22</v>
      </c>
      <c r="D422" s="133">
        <v>4</v>
      </c>
      <c r="E422" s="154"/>
      <c r="F422" s="16"/>
      <c r="K422" s="138"/>
    </row>
    <row r="423" spans="1:11" ht="24">
      <c r="A423" s="11">
        <f t="shared" si="14"/>
        <v>23</v>
      </c>
      <c r="B423" s="132" t="s">
        <v>112</v>
      </c>
      <c r="C423" s="130" t="s">
        <v>22</v>
      </c>
      <c r="D423" s="133">
        <v>292</v>
      </c>
      <c r="E423" s="154"/>
      <c r="F423" s="16"/>
      <c r="K423" s="138"/>
    </row>
    <row r="424" spans="1:11" ht="24">
      <c r="A424" s="11">
        <f t="shared" si="14"/>
        <v>24</v>
      </c>
      <c r="B424" s="132" t="s">
        <v>113</v>
      </c>
      <c r="C424" s="130" t="s">
        <v>22</v>
      </c>
      <c r="D424" s="133">
        <v>34</v>
      </c>
      <c r="E424" s="154"/>
      <c r="F424" s="16"/>
      <c r="K424" s="138"/>
    </row>
    <row r="425" spans="1:11" ht="24">
      <c r="A425" s="11">
        <f t="shared" si="14"/>
        <v>25</v>
      </c>
      <c r="B425" s="132" t="s">
        <v>114</v>
      </c>
      <c r="C425" s="130" t="s">
        <v>22</v>
      </c>
      <c r="D425" s="133">
        <v>39</v>
      </c>
      <c r="E425" s="154"/>
      <c r="F425" s="16"/>
      <c r="K425" s="138"/>
    </row>
    <row r="426" spans="1:11" ht="12.75">
      <c r="A426" s="11">
        <f t="shared" si="14"/>
        <v>26</v>
      </c>
      <c r="B426" s="132" t="s">
        <v>115</v>
      </c>
      <c r="C426" s="130" t="s">
        <v>22</v>
      </c>
      <c r="D426" s="133">
        <v>730</v>
      </c>
      <c r="E426" s="154"/>
      <c r="F426" s="16"/>
      <c r="K426" s="138"/>
    </row>
    <row r="427" spans="1:11" ht="12.75">
      <c r="A427" s="11">
        <f t="shared" si="14"/>
        <v>27</v>
      </c>
      <c r="B427" s="132" t="s">
        <v>116</v>
      </c>
      <c r="C427" s="130" t="s">
        <v>22</v>
      </c>
      <c r="D427" s="133">
        <v>1300</v>
      </c>
      <c r="E427" s="154"/>
      <c r="F427" s="16"/>
      <c r="K427" s="138"/>
    </row>
    <row r="428" spans="1:11" ht="12.75">
      <c r="A428" s="11">
        <f t="shared" si="14"/>
        <v>28</v>
      </c>
      <c r="B428" s="132" t="s">
        <v>117</v>
      </c>
      <c r="C428" s="130" t="s">
        <v>22</v>
      </c>
      <c r="D428" s="133">
        <v>1</v>
      </c>
      <c r="E428" s="154"/>
      <c r="F428" s="16"/>
      <c r="K428" s="138"/>
    </row>
    <row r="429" spans="1:11" ht="12.75">
      <c r="A429" s="11">
        <f t="shared" si="14"/>
        <v>29</v>
      </c>
      <c r="B429" s="132" t="s">
        <v>118</v>
      </c>
      <c r="C429" s="130" t="s">
        <v>22</v>
      </c>
      <c r="D429" s="133">
        <v>1</v>
      </c>
      <c r="E429" s="154"/>
      <c r="F429" s="16"/>
      <c r="K429" s="138"/>
    </row>
    <row r="430" spans="1:11" ht="36">
      <c r="A430" s="11">
        <f t="shared" si="14"/>
        <v>30</v>
      </c>
      <c r="B430" s="132" t="s">
        <v>119</v>
      </c>
      <c r="C430" s="130" t="s">
        <v>22</v>
      </c>
      <c r="D430" s="133">
        <v>1</v>
      </c>
      <c r="E430" s="154"/>
      <c r="F430" s="16"/>
      <c r="K430" s="138"/>
    </row>
    <row r="431" spans="1:11" ht="12.75">
      <c r="A431" s="88" t="s">
        <v>121</v>
      </c>
      <c r="B431" s="134" t="s">
        <v>122</v>
      </c>
      <c r="C431" s="135"/>
      <c r="D431" s="136"/>
      <c r="E431" s="155"/>
      <c r="F431" s="93"/>
      <c r="K431" s="138"/>
    </row>
    <row r="432" spans="1:11" ht="24">
      <c r="A432" s="11">
        <v>1</v>
      </c>
      <c r="B432" s="132" t="s">
        <v>123</v>
      </c>
      <c r="C432" s="130" t="s">
        <v>22</v>
      </c>
      <c r="D432" s="133">
        <v>120</v>
      </c>
      <c r="E432" s="154"/>
      <c r="F432" s="16"/>
      <c r="K432" s="138"/>
    </row>
    <row r="433" spans="1:11" ht="12.75">
      <c r="A433" s="11">
        <f t="shared" si="14"/>
        <v>2</v>
      </c>
      <c r="B433" s="132" t="s">
        <v>124</v>
      </c>
      <c r="C433" s="130" t="s">
        <v>22</v>
      </c>
      <c r="D433" s="133">
        <v>4</v>
      </c>
      <c r="E433" s="154"/>
      <c r="F433" s="16"/>
      <c r="K433" s="138"/>
    </row>
    <row r="434" spans="1:11" ht="12.75">
      <c r="A434" s="11">
        <f t="shared" si="14"/>
        <v>3</v>
      </c>
      <c r="B434" s="132" t="s">
        <v>125</v>
      </c>
      <c r="C434" s="130" t="s">
        <v>22</v>
      </c>
      <c r="D434" s="133">
        <v>1</v>
      </c>
      <c r="E434" s="154"/>
      <c r="F434" s="16"/>
      <c r="K434" s="138"/>
    </row>
    <row r="435" spans="1:11" ht="12.75">
      <c r="A435" s="11">
        <f t="shared" si="14"/>
        <v>4</v>
      </c>
      <c r="B435" s="137" t="s">
        <v>126</v>
      </c>
      <c r="C435" s="135" t="s">
        <v>22</v>
      </c>
      <c r="D435" s="136">
        <v>1</v>
      </c>
      <c r="E435" s="155"/>
      <c r="F435" s="16"/>
      <c r="K435" s="138"/>
    </row>
    <row r="436" spans="1:11" ht="12.75">
      <c r="A436" s="11">
        <f t="shared" si="14"/>
        <v>5</v>
      </c>
      <c r="B436" s="137" t="s">
        <v>138</v>
      </c>
      <c r="C436" s="135" t="s">
        <v>5</v>
      </c>
      <c r="D436" s="136">
        <v>1642</v>
      </c>
      <c r="E436" s="155"/>
      <c r="F436" s="16"/>
      <c r="K436" s="138"/>
    </row>
    <row r="437" spans="1:11" ht="12.75">
      <c r="A437" s="11">
        <f t="shared" si="14"/>
        <v>6</v>
      </c>
      <c r="B437" s="137" t="s">
        <v>127</v>
      </c>
      <c r="C437" s="135" t="s">
        <v>22</v>
      </c>
      <c r="D437" s="136">
        <v>1</v>
      </c>
      <c r="E437" s="155"/>
      <c r="F437" s="16"/>
      <c r="K437" s="138"/>
    </row>
    <row r="438" spans="1:11" ht="12.75">
      <c r="A438" s="11">
        <f t="shared" si="14"/>
        <v>7</v>
      </c>
      <c r="B438" s="137" t="s">
        <v>128</v>
      </c>
      <c r="C438" s="135" t="s">
        <v>22</v>
      </c>
      <c r="D438" s="136">
        <v>1</v>
      </c>
      <c r="E438" s="155"/>
      <c r="F438" s="16"/>
      <c r="K438" s="138"/>
    </row>
    <row r="439" spans="1:11" ht="12.75">
      <c r="A439" s="88" t="s">
        <v>135</v>
      </c>
      <c r="B439" s="134" t="s">
        <v>129</v>
      </c>
      <c r="C439" s="135"/>
      <c r="D439" s="136"/>
      <c r="E439" s="155"/>
      <c r="F439" s="16"/>
      <c r="K439" s="138"/>
    </row>
    <row r="440" spans="1:11" ht="12.75">
      <c r="A440" s="11">
        <v>1</v>
      </c>
      <c r="B440" s="137" t="s">
        <v>130</v>
      </c>
      <c r="C440" s="135" t="s">
        <v>22</v>
      </c>
      <c r="D440" s="136">
        <v>68</v>
      </c>
      <c r="E440" s="155"/>
      <c r="F440" s="16"/>
      <c r="K440" s="138"/>
    </row>
    <row r="441" spans="1:11" ht="24">
      <c r="A441" s="11">
        <f t="shared" si="14"/>
        <v>2</v>
      </c>
      <c r="B441" s="137" t="s">
        <v>131</v>
      </c>
      <c r="C441" s="135" t="s">
        <v>22</v>
      </c>
      <c r="D441" s="136">
        <v>5</v>
      </c>
      <c r="E441" s="155"/>
      <c r="F441" s="16"/>
      <c r="K441" s="138"/>
    </row>
    <row r="442" spans="1:11" ht="12.75">
      <c r="A442" s="11">
        <f t="shared" si="14"/>
        <v>3</v>
      </c>
      <c r="B442" s="137" t="s">
        <v>132</v>
      </c>
      <c r="C442" s="135" t="s">
        <v>22</v>
      </c>
      <c r="D442" s="136">
        <v>8</v>
      </c>
      <c r="E442" s="155"/>
      <c r="F442" s="16"/>
      <c r="K442" s="138"/>
    </row>
    <row r="443" spans="1:11" ht="24">
      <c r="A443" s="11">
        <f t="shared" si="14"/>
        <v>4</v>
      </c>
      <c r="B443" s="137" t="s">
        <v>139</v>
      </c>
      <c r="C443" s="135" t="s">
        <v>5</v>
      </c>
      <c r="D443" s="136">
        <v>770</v>
      </c>
      <c r="E443" s="155"/>
      <c r="F443" s="16"/>
      <c r="K443" s="138"/>
    </row>
    <row r="444" spans="1:11" ht="24">
      <c r="A444" s="11">
        <f t="shared" si="14"/>
        <v>5</v>
      </c>
      <c r="B444" s="137" t="s">
        <v>133</v>
      </c>
      <c r="C444" s="135" t="s">
        <v>22</v>
      </c>
      <c r="D444" s="136">
        <v>1</v>
      </c>
      <c r="E444" s="155"/>
      <c r="F444" s="16"/>
      <c r="K444" s="138"/>
    </row>
    <row r="445" spans="1:11" ht="24">
      <c r="A445" s="11">
        <f t="shared" si="14"/>
        <v>6</v>
      </c>
      <c r="B445" s="137" t="s">
        <v>134</v>
      </c>
      <c r="C445" s="135" t="s">
        <v>22</v>
      </c>
      <c r="D445" s="136">
        <v>1</v>
      </c>
      <c r="E445" s="155"/>
      <c r="F445" s="16"/>
      <c r="K445" s="138"/>
    </row>
    <row r="446" spans="1:12" ht="12.75">
      <c r="A446" s="88"/>
      <c r="B446" s="89" t="s">
        <v>48</v>
      </c>
      <c r="C446" s="90"/>
      <c r="D446" s="91"/>
      <c r="E446" s="92"/>
      <c r="F446" s="93"/>
      <c r="L446" s="144"/>
    </row>
    <row r="447" spans="1:12" ht="12.75">
      <c r="A447" s="148"/>
      <c r="B447" s="170"/>
      <c r="C447" s="171"/>
      <c r="D447" s="172"/>
      <c r="E447" s="149"/>
      <c r="F447" s="150"/>
      <c r="L447" s="144"/>
    </row>
    <row r="448" spans="1:12" ht="12.75">
      <c r="A448" s="173"/>
      <c r="B448" s="173" t="s">
        <v>233</v>
      </c>
      <c r="C448" s="130"/>
      <c r="D448" s="133"/>
      <c r="E448" s="154"/>
      <c r="F448" s="93"/>
      <c r="L448" s="144"/>
    </row>
    <row r="449" spans="1:12" ht="12.75">
      <c r="A449" s="11">
        <v>1</v>
      </c>
      <c r="B449" s="17" t="s">
        <v>256</v>
      </c>
      <c r="C449" s="13" t="s">
        <v>21</v>
      </c>
      <c r="D449" s="14">
        <v>69.85000000000001</v>
      </c>
      <c r="E449" s="15"/>
      <c r="F449" s="16"/>
      <c r="L449" s="144"/>
    </row>
    <row r="450" spans="1:12" ht="12.75">
      <c r="A450" s="11">
        <f>A449+1</f>
        <v>2</v>
      </c>
      <c r="B450" s="17" t="s">
        <v>234</v>
      </c>
      <c r="C450" s="13" t="s">
        <v>21</v>
      </c>
      <c r="D450" s="14">
        <v>94.16</v>
      </c>
      <c r="E450" s="15"/>
      <c r="F450" s="16"/>
      <c r="L450" s="144"/>
    </row>
    <row r="451" spans="1:12" ht="24">
      <c r="A451" s="11">
        <f aca="true" t="shared" si="15" ref="A451:A471">A450+1</f>
        <v>3</v>
      </c>
      <c r="B451" s="17" t="s">
        <v>235</v>
      </c>
      <c r="C451" s="13" t="s">
        <v>52</v>
      </c>
      <c r="D451" s="14">
        <v>38.357</v>
      </c>
      <c r="E451" s="15"/>
      <c r="F451" s="16"/>
      <c r="L451" s="144"/>
    </row>
    <row r="452" spans="1:12" ht="12.75">
      <c r="A452" s="11"/>
      <c r="B452" s="17" t="s">
        <v>251</v>
      </c>
      <c r="C452" s="13" t="s">
        <v>52</v>
      </c>
      <c r="D452" s="14">
        <v>47.938</v>
      </c>
      <c r="E452" s="15"/>
      <c r="F452" s="16"/>
      <c r="L452" s="144"/>
    </row>
    <row r="453" spans="1:12" ht="12.75">
      <c r="A453" s="11">
        <f>A451+1</f>
        <v>4</v>
      </c>
      <c r="B453" s="174" t="s">
        <v>236</v>
      </c>
      <c r="C453" s="13" t="s">
        <v>52</v>
      </c>
      <c r="D453" s="14">
        <v>38.357</v>
      </c>
      <c r="E453" s="15"/>
      <c r="F453" s="16"/>
      <c r="L453" s="144"/>
    </row>
    <row r="454" spans="1:12" ht="12.75">
      <c r="A454" s="11">
        <f t="shared" si="15"/>
        <v>5</v>
      </c>
      <c r="B454" s="174" t="s">
        <v>237</v>
      </c>
      <c r="C454" s="13" t="s">
        <v>21</v>
      </c>
      <c r="D454" s="14">
        <v>153.45000000000002</v>
      </c>
      <c r="E454" s="15"/>
      <c r="F454" s="16"/>
      <c r="L454" s="144"/>
    </row>
    <row r="455" spans="1:12" ht="24">
      <c r="A455" s="11">
        <f t="shared" si="15"/>
        <v>6</v>
      </c>
      <c r="B455" s="174" t="s">
        <v>238</v>
      </c>
      <c r="C455" s="130" t="s">
        <v>5</v>
      </c>
      <c r="D455" s="14">
        <v>150.70000000000002</v>
      </c>
      <c r="E455" s="15"/>
      <c r="F455" s="16"/>
      <c r="L455" s="144"/>
    </row>
    <row r="456" spans="1:12" ht="24">
      <c r="A456" s="11">
        <f t="shared" si="15"/>
        <v>7</v>
      </c>
      <c r="B456" s="174" t="s">
        <v>239</v>
      </c>
      <c r="C456" s="130" t="s">
        <v>240</v>
      </c>
      <c r="D456" s="14">
        <v>153.45000000000002</v>
      </c>
      <c r="E456" s="15"/>
      <c r="F456" s="16"/>
      <c r="L456" s="144"/>
    </row>
    <row r="457" spans="1:12" ht="24">
      <c r="A457" s="11">
        <f t="shared" si="15"/>
        <v>8</v>
      </c>
      <c r="B457" s="174" t="s">
        <v>242</v>
      </c>
      <c r="C457" s="130" t="s">
        <v>240</v>
      </c>
      <c r="D457" s="14">
        <v>89.10000000000001</v>
      </c>
      <c r="E457" s="15"/>
      <c r="F457" s="16"/>
      <c r="L457" s="144"/>
    </row>
    <row r="458" spans="1:12" ht="12.75">
      <c r="A458" s="11">
        <f t="shared" si="15"/>
        <v>9</v>
      </c>
      <c r="B458" s="174" t="s">
        <v>250</v>
      </c>
      <c r="C458" s="130" t="s">
        <v>22</v>
      </c>
      <c r="D458" s="14">
        <v>1</v>
      </c>
      <c r="E458" s="15"/>
      <c r="F458" s="16"/>
      <c r="L458" s="144"/>
    </row>
    <row r="459" spans="1:12" ht="24">
      <c r="A459" s="11">
        <f t="shared" si="15"/>
        <v>10</v>
      </c>
      <c r="B459" s="17" t="s">
        <v>243</v>
      </c>
      <c r="C459" s="13" t="s">
        <v>5</v>
      </c>
      <c r="D459" s="14">
        <v>80.96</v>
      </c>
      <c r="E459" s="15"/>
      <c r="F459" s="16"/>
      <c r="L459" s="144"/>
    </row>
    <row r="460" spans="1:12" ht="24">
      <c r="A460" s="11">
        <f t="shared" si="15"/>
        <v>11</v>
      </c>
      <c r="B460" s="17" t="s">
        <v>245</v>
      </c>
      <c r="C460" s="13" t="s">
        <v>5</v>
      </c>
      <c r="D460" s="14">
        <v>80.96</v>
      </c>
      <c r="E460" s="15"/>
      <c r="F460" s="16"/>
      <c r="L460" s="144"/>
    </row>
    <row r="461" spans="1:12" ht="24">
      <c r="A461" s="11">
        <f t="shared" si="15"/>
        <v>12</v>
      </c>
      <c r="B461" s="17" t="s">
        <v>244</v>
      </c>
      <c r="C461" s="13" t="s">
        <v>22</v>
      </c>
      <c r="D461" s="14">
        <v>2</v>
      </c>
      <c r="E461" s="15"/>
      <c r="F461" s="16"/>
      <c r="L461" s="144"/>
    </row>
    <row r="462" spans="1:12" ht="24">
      <c r="A462" s="11">
        <f t="shared" si="15"/>
        <v>13</v>
      </c>
      <c r="B462" s="17" t="s">
        <v>255</v>
      </c>
      <c r="C462" s="13" t="s">
        <v>22</v>
      </c>
      <c r="D462" s="14">
        <v>1</v>
      </c>
      <c r="E462" s="15"/>
      <c r="F462" s="16"/>
      <c r="L462" s="144"/>
    </row>
    <row r="463" spans="1:12" ht="13.5">
      <c r="A463" s="11">
        <f t="shared" si="15"/>
        <v>14</v>
      </c>
      <c r="B463" s="17" t="s">
        <v>246</v>
      </c>
      <c r="C463" s="13" t="s">
        <v>5</v>
      </c>
      <c r="D463" s="14">
        <v>42.35</v>
      </c>
      <c r="E463" s="15"/>
      <c r="F463" s="16"/>
      <c r="L463" s="144"/>
    </row>
    <row r="464" spans="1:12" ht="24">
      <c r="A464" s="11">
        <f t="shared" si="15"/>
        <v>15</v>
      </c>
      <c r="B464" s="17" t="s">
        <v>247</v>
      </c>
      <c r="C464" s="13" t="s">
        <v>5</v>
      </c>
      <c r="D464" s="14">
        <v>53.35</v>
      </c>
      <c r="E464" s="15"/>
      <c r="F464" s="16"/>
      <c r="L464" s="144"/>
    </row>
    <row r="465" spans="1:12" s="78" customFormat="1" ht="24">
      <c r="A465" s="11">
        <f t="shared" si="15"/>
        <v>16</v>
      </c>
      <c r="B465" s="17" t="s">
        <v>248</v>
      </c>
      <c r="C465" s="13" t="s">
        <v>22</v>
      </c>
      <c r="D465" s="14">
        <v>4</v>
      </c>
      <c r="E465" s="15"/>
      <c r="F465" s="16"/>
      <c r="H465" s="175"/>
      <c r="I465" s="142"/>
      <c r="L465" s="144"/>
    </row>
    <row r="466" spans="1:12" s="78" customFormat="1" ht="12.75">
      <c r="A466" s="11">
        <f t="shared" si="15"/>
        <v>17</v>
      </c>
      <c r="B466" s="17" t="s">
        <v>253</v>
      </c>
      <c r="C466" s="13" t="s">
        <v>52</v>
      </c>
      <c r="D466" s="14">
        <v>37.95</v>
      </c>
      <c r="E466" s="15"/>
      <c r="F466" s="16"/>
      <c r="H466" s="175"/>
      <c r="I466" s="142"/>
      <c r="L466" s="144"/>
    </row>
    <row r="467" spans="1:12" s="78" customFormat="1" ht="12.75">
      <c r="A467" s="11">
        <f t="shared" si="15"/>
        <v>18</v>
      </c>
      <c r="B467" s="17" t="s">
        <v>251</v>
      </c>
      <c r="C467" s="13" t="s">
        <v>52</v>
      </c>
      <c r="D467" s="14">
        <v>47.432</v>
      </c>
      <c r="E467" s="15"/>
      <c r="F467" s="16"/>
      <c r="H467" s="175"/>
      <c r="I467" s="142"/>
      <c r="L467" s="144"/>
    </row>
    <row r="468" spans="1:12" s="78" customFormat="1" ht="12.75">
      <c r="A468" s="11">
        <f t="shared" si="15"/>
        <v>19</v>
      </c>
      <c r="B468" s="17" t="s">
        <v>254</v>
      </c>
      <c r="C468" s="13" t="s">
        <v>52</v>
      </c>
      <c r="D468" s="14">
        <v>37.95</v>
      </c>
      <c r="E468" s="15"/>
      <c r="F468" s="16"/>
      <c r="H468" s="175"/>
      <c r="I468" s="142"/>
      <c r="L468" s="144"/>
    </row>
    <row r="469" spans="1:12" s="78" customFormat="1" ht="12.75">
      <c r="A469" s="11">
        <f t="shared" si="15"/>
        <v>20</v>
      </c>
      <c r="B469" s="17" t="s">
        <v>249</v>
      </c>
      <c r="C469" s="130" t="s">
        <v>240</v>
      </c>
      <c r="D469" s="14">
        <v>374.00000000000006</v>
      </c>
      <c r="E469" s="15"/>
      <c r="F469" s="16"/>
      <c r="H469" s="175"/>
      <c r="I469" s="142"/>
      <c r="L469" s="144"/>
    </row>
    <row r="470" spans="1:12" s="78" customFormat="1" ht="24">
      <c r="A470" s="11">
        <f t="shared" si="15"/>
        <v>21</v>
      </c>
      <c r="B470" s="17" t="s">
        <v>252</v>
      </c>
      <c r="C470" s="130" t="s">
        <v>240</v>
      </c>
      <c r="D470" s="14">
        <v>374.00000000000006</v>
      </c>
      <c r="E470" s="15"/>
      <c r="F470" s="16"/>
      <c r="H470" s="175"/>
      <c r="I470" s="142"/>
      <c r="L470" s="144"/>
    </row>
    <row r="471" spans="1:12" s="78" customFormat="1" ht="24">
      <c r="A471" s="11">
        <f t="shared" si="15"/>
        <v>22</v>
      </c>
      <c r="B471" s="17" t="s">
        <v>257</v>
      </c>
      <c r="C471" s="13" t="s">
        <v>22</v>
      </c>
      <c r="D471" s="14">
        <v>2</v>
      </c>
      <c r="E471" s="15"/>
      <c r="F471" s="16"/>
      <c r="H471" s="175"/>
      <c r="I471" s="142"/>
      <c r="L471" s="144"/>
    </row>
    <row r="472" spans="1:12" s="78" customFormat="1" ht="12.75">
      <c r="A472" s="88"/>
      <c r="B472" s="89" t="s">
        <v>241</v>
      </c>
      <c r="C472" s="90"/>
      <c r="D472" s="91"/>
      <c r="E472" s="92"/>
      <c r="F472" s="93"/>
      <c r="H472" s="175"/>
      <c r="I472" s="142"/>
      <c r="L472" s="144"/>
    </row>
    <row r="473" spans="1:12" s="78" customFormat="1" ht="12">
      <c r="A473" s="79"/>
      <c r="B473" s="48"/>
      <c r="C473" s="48"/>
      <c r="D473" s="48"/>
      <c r="E473" s="51"/>
      <c r="F473" s="80"/>
      <c r="H473" s="175"/>
      <c r="I473" s="142"/>
      <c r="L473" s="138"/>
    </row>
    <row r="474" spans="1:12" s="78" customFormat="1" ht="12.75">
      <c r="A474" s="81"/>
      <c r="B474" s="82" t="s">
        <v>23</v>
      </c>
      <c r="C474" s="82"/>
      <c r="D474" s="82"/>
      <c r="E474" s="83"/>
      <c r="F474" s="84"/>
      <c r="H474" s="175"/>
      <c r="I474" s="142"/>
      <c r="K474" s="121"/>
      <c r="L474" s="138"/>
    </row>
    <row r="475" spans="1:32" s="77" customFormat="1" ht="13.5">
      <c r="A475" s="10"/>
      <c r="B475" s="19" t="s">
        <v>12</v>
      </c>
      <c r="C475" s="158"/>
      <c r="D475" s="20"/>
      <c r="E475" s="21"/>
      <c r="F475" s="22"/>
      <c r="G475" s="78"/>
      <c r="H475" s="175"/>
      <c r="I475" s="142"/>
      <c r="J475" s="78"/>
      <c r="K475" s="78"/>
      <c r="L475" s="13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  <row r="476" spans="1:32" s="77" customFormat="1" ht="13.5">
      <c r="A476" s="23"/>
      <c r="B476" s="24" t="s">
        <v>24</v>
      </c>
      <c r="C476" s="25"/>
      <c r="D476" s="26"/>
      <c r="E476" s="27"/>
      <c r="F476" s="28"/>
      <c r="G476" s="78"/>
      <c r="H476" s="175"/>
      <c r="I476" s="142"/>
      <c r="J476" s="78"/>
      <c r="K476" s="78"/>
      <c r="L476" s="13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</row>
    <row r="477" spans="1:32" s="77" customFormat="1" ht="13.5">
      <c r="A477" s="3"/>
      <c r="B477" s="1"/>
      <c r="C477" s="3"/>
      <c r="D477" s="2"/>
      <c r="E477" s="4"/>
      <c r="F477" s="4"/>
      <c r="G477" s="78"/>
      <c r="H477" s="175"/>
      <c r="I477" s="142"/>
      <c r="J477" s="78"/>
      <c r="K477" s="78"/>
      <c r="L477" s="13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</row>
    <row r="478" spans="5:12" s="78" customFormat="1" ht="12">
      <c r="E478" s="128"/>
      <c r="F478" s="120"/>
      <c r="H478" s="175"/>
      <c r="I478" s="142"/>
      <c r="L478" s="138"/>
    </row>
    <row r="479" spans="5:12" s="78" customFormat="1" ht="12">
      <c r="E479" s="128"/>
      <c r="F479" s="120"/>
      <c r="H479" s="175"/>
      <c r="I479" s="142"/>
      <c r="L479" s="138"/>
    </row>
    <row r="480" spans="5:12" s="78" customFormat="1" ht="12">
      <c r="E480" s="128"/>
      <c r="F480" s="120"/>
      <c r="H480" s="175"/>
      <c r="I480" s="142"/>
      <c r="L480" s="138"/>
    </row>
    <row r="481" spans="5:12" s="78" customFormat="1" ht="12">
      <c r="E481" s="128"/>
      <c r="F481" s="120"/>
      <c r="H481" s="175"/>
      <c r="I481" s="142"/>
      <c r="L481" s="138"/>
    </row>
    <row r="482" spans="5:12" s="78" customFormat="1" ht="12">
      <c r="E482" s="128"/>
      <c r="F482" s="120"/>
      <c r="H482" s="175"/>
      <c r="I482" s="142"/>
      <c r="L482" s="138"/>
    </row>
    <row r="483" spans="5:12" s="78" customFormat="1" ht="12">
      <c r="E483" s="128"/>
      <c r="F483" s="120"/>
      <c r="H483" s="175"/>
      <c r="I483" s="142"/>
      <c r="L483" s="138"/>
    </row>
    <row r="484" spans="5:12" s="78" customFormat="1" ht="12">
      <c r="E484" s="128"/>
      <c r="F484" s="120"/>
      <c r="H484" s="175"/>
      <c r="I484" s="142"/>
      <c r="L484" s="138"/>
    </row>
    <row r="485" spans="5:12" s="78" customFormat="1" ht="12">
      <c r="E485" s="128"/>
      <c r="F485" s="120"/>
      <c r="H485" s="175"/>
      <c r="I485" s="142"/>
      <c r="L485" s="138"/>
    </row>
    <row r="486" spans="5:12" s="78" customFormat="1" ht="12">
      <c r="E486" s="128"/>
      <c r="F486" s="120"/>
      <c r="H486" s="175"/>
      <c r="I486" s="142"/>
      <c r="L486" s="138"/>
    </row>
    <row r="487" spans="5:12" s="78" customFormat="1" ht="12">
      <c r="E487" s="128"/>
      <c r="F487" s="120"/>
      <c r="H487" s="175"/>
      <c r="I487" s="142"/>
      <c r="L487" s="138"/>
    </row>
    <row r="488" spans="5:12" s="78" customFormat="1" ht="12">
      <c r="E488" s="128"/>
      <c r="F488" s="120"/>
      <c r="H488" s="175"/>
      <c r="I488" s="142"/>
      <c r="L488" s="138"/>
    </row>
    <row r="489" spans="5:12" s="78" customFormat="1" ht="12">
      <c r="E489" s="128"/>
      <c r="F489" s="120"/>
      <c r="H489" s="175"/>
      <c r="I489" s="142"/>
      <c r="L489" s="138"/>
    </row>
    <row r="490" spans="5:12" s="78" customFormat="1" ht="12">
      <c r="E490" s="128"/>
      <c r="F490" s="120"/>
      <c r="H490" s="175"/>
      <c r="I490" s="142"/>
      <c r="L490" s="138"/>
    </row>
    <row r="491" spans="5:12" s="78" customFormat="1" ht="12">
      <c r="E491" s="128"/>
      <c r="F491" s="120"/>
      <c r="H491" s="175"/>
      <c r="I491" s="142"/>
      <c r="L491" s="138"/>
    </row>
    <row r="492" spans="5:12" s="78" customFormat="1" ht="12">
      <c r="E492" s="128"/>
      <c r="F492" s="120"/>
      <c r="H492" s="175"/>
      <c r="I492" s="142"/>
      <c r="L492" s="138"/>
    </row>
    <row r="493" spans="5:12" s="78" customFormat="1" ht="12">
      <c r="E493" s="128"/>
      <c r="F493" s="120"/>
      <c r="H493" s="175"/>
      <c r="I493" s="142"/>
      <c r="L493" s="138"/>
    </row>
    <row r="494" spans="5:12" s="78" customFormat="1" ht="12">
      <c r="E494" s="128"/>
      <c r="F494" s="120"/>
      <c r="H494" s="175"/>
      <c r="I494" s="142"/>
      <c r="L494" s="138"/>
    </row>
    <row r="495" spans="5:12" s="78" customFormat="1" ht="12">
      <c r="E495" s="128"/>
      <c r="F495" s="120"/>
      <c r="H495" s="175"/>
      <c r="I495" s="142"/>
      <c r="L495" s="138"/>
    </row>
    <row r="496" spans="5:12" s="78" customFormat="1" ht="12">
      <c r="E496" s="128"/>
      <c r="F496" s="120"/>
      <c r="H496" s="175"/>
      <c r="I496" s="142"/>
      <c r="L496" s="138"/>
    </row>
    <row r="497" spans="5:12" s="78" customFormat="1" ht="12">
      <c r="E497" s="128"/>
      <c r="F497" s="120"/>
      <c r="H497" s="175"/>
      <c r="I497" s="142"/>
      <c r="L497" s="138"/>
    </row>
    <row r="498" spans="5:12" s="78" customFormat="1" ht="12">
      <c r="E498" s="128"/>
      <c r="F498" s="120"/>
      <c r="H498" s="175"/>
      <c r="I498" s="142"/>
      <c r="L498" s="138"/>
    </row>
    <row r="499" spans="5:12" s="78" customFormat="1" ht="12">
      <c r="E499" s="128"/>
      <c r="F499" s="120"/>
      <c r="H499" s="175"/>
      <c r="I499" s="142"/>
      <c r="L499" s="138"/>
    </row>
    <row r="500" spans="5:12" s="78" customFormat="1" ht="12">
      <c r="E500" s="128"/>
      <c r="F500" s="120"/>
      <c r="H500" s="175"/>
      <c r="I500" s="142"/>
      <c r="L500" s="138"/>
    </row>
    <row r="501" spans="5:12" s="78" customFormat="1" ht="12">
      <c r="E501" s="128"/>
      <c r="F501" s="120"/>
      <c r="H501" s="175"/>
      <c r="I501" s="142"/>
      <c r="L501" s="138"/>
    </row>
    <row r="502" spans="5:12" s="78" customFormat="1" ht="12">
      <c r="E502" s="128"/>
      <c r="F502" s="120"/>
      <c r="H502" s="175"/>
      <c r="I502" s="142"/>
      <c r="L502" s="138"/>
    </row>
    <row r="503" spans="5:12" s="78" customFormat="1" ht="12">
      <c r="E503" s="128"/>
      <c r="F503" s="120"/>
      <c r="H503" s="175"/>
      <c r="I503" s="142"/>
      <c r="L503" s="138"/>
    </row>
    <row r="504" spans="5:12" s="78" customFormat="1" ht="12">
      <c r="E504" s="128"/>
      <c r="F504" s="120"/>
      <c r="H504" s="175"/>
      <c r="I504" s="142"/>
      <c r="L504" s="138"/>
    </row>
    <row r="505" spans="5:12" s="78" customFormat="1" ht="12">
      <c r="E505" s="128"/>
      <c r="F505" s="120"/>
      <c r="H505" s="175"/>
      <c r="I505" s="142"/>
      <c r="L505" s="138"/>
    </row>
    <row r="506" spans="5:12" s="78" customFormat="1" ht="12">
      <c r="E506" s="128"/>
      <c r="F506" s="120"/>
      <c r="H506" s="175"/>
      <c r="I506" s="142"/>
      <c r="L506" s="138"/>
    </row>
    <row r="507" spans="5:12" s="78" customFormat="1" ht="12">
      <c r="E507" s="128"/>
      <c r="F507" s="120"/>
      <c r="H507" s="175"/>
      <c r="I507" s="142"/>
      <c r="L507" s="138"/>
    </row>
    <row r="508" spans="5:12" s="78" customFormat="1" ht="12">
      <c r="E508" s="128"/>
      <c r="F508" s="120"/>
      <c r="H508" s="175"/>
      <c r="I508" s="142"/>
      <c r="L508" s="138"/>
    </row>
    <row r="509" spans="5:12" s="78" customFormat="1" ht="12">
      <c r="E509" s="128"/>
      <c r="F509" s="120"/>
      <c r="H509" s="175"/>
      <c r="I509" s="142"/>
      <c r="L509" s="138"/>
    </row>
    <row r="510" spans="5:12" s="78" customFormat="1" ht="12">
      <c r="E510" s="128"/>
      <c r="F510" s="120"/>
      <c r="H510" s="175"/>
      <c r="I510" s="142"/>
      <c r="L510" s="138"/>
    </row>
    <row r="511" spans="5:12" s="78" customFormat="1" ht="12">
      <c r="E511" s="128"/>
      <c r="F511" s="120"/>
      <c r="H511" s="175"/>
      <c r="I511" s="142"/>
      <c r="L511" s="138"/>
    </row>
    <row r="512" spans="5:12" s="78" customFormat="1" ht="12">
      <c r="E512" s="128"/>
      <c r="F512" s="120"/>
      <c r="H512" s="175"/>
      <c r="I512" s="142"/>
      <c r="L512" s="138"/>
    </row>
    <row r="513" spans="5:12" s="78" customFormat="1" ht="12">
      <c r="E513" s="128"/>
      <c r="F513" s="120"/>
      <c r="H513" s="175"/>
      <c r="I513" s="142"/>
      <c r="L513" s="138"/>
    </row>
    <row r="514" spans="5:12" s="78" customFormat="1" ht="12">
      <c r="E514" s="128"/>
      <c r="F514" s="120"/>
      <c r="H514" s="175"/>
      <c r="I514" s="142"/>
      <c r="L514" s="138"/>
    </row>
    <row r="515" spans="5:12" s="78" customFormat="1" ht="12">
      <c r="E515" s="128"/>
      <c r="F515" s="120"/>
      <c r="H515" s="175"/>
      <c r="I515" s="142"/>
      <c r="L515" s="138"/>
    </row>
    <row r="516" spans="5:12" s="78" customFormat="1" ht="12">
      <c r="E516" s="128"/>
      <c r="F516" s="120"/>
      <c r="H516" s="175"/>
      <c r="I516" s="142"/>
      <c r="L516" s="138"/>
    </row>
    <row r="517" spans="5:12" s="78" customFormat="1" ht="12">
      <c r="E517" s="128"/>
      <c r="F517" s="120"/>
      <c r="H517" s="175"/>
      <c r="I517" s="142"/>
      <c r="L517" s="138"/>
    </row>
    <row r="518" spans="5:12" s="78" customFormat="1" ht="12">
      <c r="E518" s="128"/>
      <c r="F518" s="120"/>
      <c r="H518" s="175"/>
      <c r="I518" s="142"/>
      <c r="L518" s="138"/>
    </row>
    <row r="519" spans="5:12" s="78" customFormat="1" ht="12">
      <c r="E519" s="128"/>
      <c r="F519" s="120"/>
      <c r="H519" s="175"/>
      <c r="I519" s="142"/>
      <c r="L519" s="138"/>
    </row>
    <row r="520" spans="5:12" s="78" customFormat="1" ht="12">
      <c r="E520" s="128"/>
      <c r="F520" s="120"/>
      <c r="H520" s="175"/>
      <c r="I520" s="142"/>
      <c r="L520" s="138"/>
    </row>
    <row r="521" spans="5:12" s="78" customFormat="1" ht="12">
      <c r="E521" s="128"/>
      <c r="F521" s="120"/>
      <c r="H521" s="175"/>
      <c r="I521" s="142"/>
      <c r="L521" s="138"/>
    </row>
    <row r="522" spans="5:12" s="78" customFormat="1" ht="12">
      <c r="E522" s="128"/>
      <c r="F522" s="120"/>
      <c r="H522" s="175"/>
      <c r="I522" s="142"/>
      <c r="L522" s="138"/>
    </row>
    <row r="523" spans="5:12" s="78" customFormat="1" ht="12">
      <c r="E523" s="128"/>
      <c r="F523" s="120"/>
      <c r="H523" s="175"/>
      <c r="I523" s="142"/>
      <c r="L523" s="138"/>
    </row>
    <row r="524" spans="5:12" s="78" customFormat="1" ht="12">
      <c r="E524" s="128"/>
      <c r="F524" s="120"/>
      <c r="H524" s="175"/>
      <c r="I524" s="142"/>
      <c r="L524" s="138"/>
    </row>
    <row r="525" spans="5:12" s="78" customFormat="1" ht="12">
      <c r="E525" s="128"/>
      <c r="F525" s="120"/>
      <c r="H525" s="175"/>
      <c r="I525" s="142"/>
      <c r="L525" s="138"/>
    </row>
    <row r="526" spans="5:12" s="78" customFormat="1" ht="12">
      <c r="E526" s="128"/>
      <c r="F526" s="120"/>
      <c r="H526" s="175"/>
      <c r="I526" s="142"/>
      <c r="L526" s="138"/>
    </row>
    <row r="527" spans="5:12" s="78" customFormat="1" ht="12">
      <c r="E527" s="128"/>
      <c r="F527" s="120"/>
      <c r="H527" s="175"/>
      <c r="I527" s="142"/>
      <c r="L527" s="138"/>
    </row>
    <row r="528" spans="5:12" s="78" customFormat="1" ht="12">
      <c r="E528" s="128"/>
      <c r="F528" s="120"/>
      <c r="H528" s="175"/>
      <c r="I528" s="142"/>
      <c r="L528" s="138"/>
    </row>
    <row r="529" spans="5:12" s="78" customFormat="1" ht="12">
      <c r="E529" s="128"/>
      <c r="F529" s="120"/>
      <c r="H529" s="175"/>
      <c r="I529" s="142"/>
      <c r="L529" s="138"/>
    </row>
    <row r="530" spans="5:12" s="78" customFormat="1" ht="12">
      <c r="E530" s="128"/>
      <c r="F530" s="120"/>
      <c r="H530" s="175"/>
      <c r="I530" s="142"/>
      <c r="L530" s="138"/>
    </row>
    <row r="531" spans="5:12" s="78" customFormat="1" ht="12">
      <c r="E531" s="128"/>
      <c r="F531" s="120"/>
      <c r="H531" s="175"/>
      <c r="I531" s="142"/>
      <c r="L531" s="138"/>
    </row>
    <row r="532" spans="5:12" s="78" customFormat="1" ht="12">
      <c r="E532" s="128"/>
      <c r="F532" s="120"/>
      <c r="H532" s="175"/>
      <c r="I532" s="142"/>
      <c r="L532" s="138"/>
    </row>
    <row r="533" spans="5:12" s="78" customFormat="1" ht="12">
      <c r="E533" s="128"/>
      <c r="F533" s="120"/>
      <c r="H533" s="175"/>
      <c r="I533" s="142"/>
      <c r="L533" s="138"/>
    </row>
    <row r="534" spans="5:12" s="78" customFormat="1" ht="12">
      <c r="E534" s="128"/>
      <c r="F534" s="120"/>
      <c r="H534" s="175"/>
      <c r="I534" s="142"/>
      <c r="L534" s="138"/>
    </row>
    <row r="535" spans="5:12" s="78" customFormat="1" ht="12">
      <c r="E535" s="128"/>
      <c r="F535" s="120"/>
      <c r="H535" s="175"/>
      <c r="I535" s="142"/>
      <c r="L535" s="138"/>
    </row>
    <row r="536" spans="5:12" s="78" customFormat="1" ht="12">
      <c r="E536" s="128"/>
      <c r="F536" s="120"/>
      <c r="H536" s="175"/>
      <c r="I536" s="142"/>
      <c r="L536" s="138"/>
    </row>
    <row r="537" spans="5:12" s="78" customFormat="1" ht="12">
      <c r="E537" s="128"/>
      <c r="F537" s="120"/>
      <c r="H537" s="175"/>
      <c r="I537" s="142"/>
      <c r="L537" s="138"/>
    </row>
    <row r="538" spans="5:12" s="78" customFormat="1" ht="12">
      <c r="E538" s="128"/>
      <c r="F538" s="120"/>
      <c r="H538" s="175"/>
      <c r="I538" s="142"/>
      <c r="L538" s="138"/>
    </row>
    <row r="539" spans="5:12" s="78" customFormat="1" ht="12">
      <c r="E539" s="128"/>
      <c r="F539" s="120"/>
      <c r="H539" s="175"/>
      <c r="I539" s="142"/>
      <c r="L539" s="138"/>
    </row>
    <row r="540" spans="5:12" s="78" customFormat="1" ht="12">
      <c r="E540" s="128"/>
      <c r="F540" s="120"/>
      <c r="H540" s="175"/>
      <c r="I540" s="142"/>
      <c r="L540" s="138"/>
    </row>
    <row r="541" spans="5:12" s="78" customFormat="1" ht="12">
      <c r="E541" s="128"/>
      <c r="F541" s="120"/>
      <c r="H541" s="175"/>
      <c r="I541" s="142"/>
      <c r="L541" s="138"/>
    </row>
    <row r="542" spans="5:12" s="78" customFormat="1" ht="12">
      <c r="E542" s="128"/>
      <c r="F542" s="120"/>
      <c r="H542" s="175"/>
      <c r="I542" s="142"/>
      <c r="L542" s="138"/>
    </row>
    <row r="543" spans="5:12" s="78" customFormat="1" ht="12">
      <c r="E543" s="128"/>
      <c r="F543" s="120"/>
      <c r="H543" s="175"/>
      <c r="I543" s="142"/>
      <c r="L543" s="138"/>
    </row>
    <row r="544" spans="5:12" s="78" customFormat="1" ht="12">
      <c r="E544" s="128"/>
      <c r="F544" s="120"/>
      <c r="H544" s="175"/>
      <c r="I544" s="142"/>
      <c r="L544" s="138"/>
    </row>
    <row r="545" spans="5:12" s="78" customFormat="1" ht="12">
      <c r="E545" s="128"/>
      <c r="F545" s="120"/>
      <c r="H545" s="175"/>
      <c r="I545" s="142"/>
      <c r="L545" s="138"/>
    </row>
    <row r="546" spans="5:12" s="78" customFormat="1" ht="12">
      <c r="E546" s="128"/>
      <c r="F546" s="120"/>
      <c r="H546" s="175"/>
      <c r="I546" s="142"/>
      <c r="L546" s="138"/>
    </row>
    <row r="547" spans="5:12" s="78" customFormat="1" ht="12">
      <c r="E547" s="128"/>
      <c r="F547" s="120"/>
      <c r="H547" s="175"/>
      <c r="I547" s="142"/>
      <c r="L547" s="138"/>
    </row>
    <row r="548" spans="5:12" s="78" customFormat="1" ht="12">
      <c r="E548" s="128"/>
      <c r="F548" s="120"/>
      <c r="H548" s="175"/>
      <c r="I548" s="142"/>
      <c r="L548" s="138"/>
    </row>
    <row r="549" spans="5:12" s="78" customFormat="1" ht="12">
      <c r="E549" s="128"/>
      <c r="F549" s="120"/>
      <c r="H549" s="175"/>
      <c r="I549" s="142"/>
      <c r="L549" s="138"/>
    </row>
    <row r="550" spans="5:12" s="78" customFormat="1" ht="12">
      <c r="E550" s="128"/>
      <c r="F550" s="120"/>
      <c r="H550" s="175"/>
      <c r="I550" s="142"/>
      <c r="L550" s="138"/>
    </row>
    <row r="551" spans="5:12" s="78" customFormat="1" ht="12">
      <c r="E551" s="128"/>
      <c r="F551" s="120"/>
      <c r="H551" s="175"/>
      <c r="I551" s="142"/>
      <c r="L551" s="138"/>
    </row>
    <row r="552" spans="5:12" s="78" customFormat="1" ht="12">
      <c r="E552" s="128"/>
      <c r="F552" s="120"/>
      <c r="H552" s="175"/>
      <c r="I552" s="142"/>
      <c r="L552" s="138"/>
    </row>
    <row r="553" spans="5:12" s="78" customFormat="1" ht="12">
      <c r="E553" s="128"/>
      <c r="F553" s="120"/>
      <c r="H553" s="175"/>
      <c r="I553" s="142"/>
      <c r="L553" s="138"/>
    </row>
    <row r="554" spans="5:12" s="78" customFormat="1" ht="12">
      <c r="E554" s="128"/>
      <c r="F554" s="120"/>
      <c r="H554" s="175"/>
      <c r="I554" s="142"/>
      <c r="L554" s="138"/>
    </row>
    <row r="555" spans="5:12" s="78" customFormat="1" ht="12">
      <c r="E555" s="128"/>
      <c r="F555" s="120"/>
      <c r="H555" s="175"/>
      <c r="I555" s="142"/>
      <c r="L555" s="138"/>
    </row>
    <row r="556" spans="5:12" s="78" customFormat="1" ht="12">
      <c r="E556" s="128"/>
      <c r="F556" s="120"/>
      <c r="H556" s="175"/>
      <c r="I556" s="142"/>
      <c r="L556" s="138"/>
    </row>
    <row r="557" spans="5:12" s="78" customFormat="1" ht="12">
      <c r="E557" s="128"/>
      <c r="F557" s="120"/>
      <c r="H557" s="175"/>
      <c r="I557" s="142"/>
      <c r="L557" s="138"/>
    </row>
    <row r="558" spans="5:12" s="78" customFormat="1" ht="12">
      <c r="E558" s="128"/>
      <c r="F558" s="120"/>
      <c r="H558" s="175"/>
      <c r="I558" s="142"/>
      <c r="L558" s="138"/>
    </row>
    <row r="559" spans="5:12" s="78" customFormat="1" ht="12">
      <c r="E559" s="128"/>
      <c r="F559" s="120"/>
      <c r="H559" s="175"/>
      <c r="I559" s="142"/>
      <c r="L559" s="138"/>
    </row>
    <row r="560" spans="5:12" s="78" customFormat="1" ht="12">
      <c r="E560" s="128"/>
      <c r="F560" s="120"/>
      <c r="H560" s="175"/>
      <c r="I560" s="142"/>
      <c r="L560" s="138"/>
    </row>
    <row r="561" spans="5:12" s="78" customFormat="1" ht="12">
      <c r="E561" s="128"/>
      <c r="F561" s="120"/>
      <c r="H561" s="175"/>
      <c r="I561" s="142"/>
      <c r="L561" s="138"/>
    </row>
    <row r="562" spans="5:12" s="78" customFormat="1" ht="12">
      <c r="E562" s="128"/>
      <c r="F562" s="120"/>
      <c r="H562" s="175"/>
      <c r="I562" s="142"/>
      <c r="L562" s="138"/>
    </row>
    <row r="563" spans="5:12" s="78" customFormat="1" ht="12">
      <c r="E563" s="128"/>
      <c r="F563" s="120"/>
      <c r="H563" s="175"/>
      <c r="I563" s="142"/>
      <c r="L563" s="138"/>
    </row>
    <row r="564" spans="5:12" s="78" customFormat="1" ht="12">
      <c r="E564" s="128"/>
      <c r="F564" s="120"/>
      <c r="H564" s="175"/>
      <c r="I564" s="142"/>
      <c r="L564" s="138"/>
    </row>
    <row r="565" spans="5:12" s="78" customFormat="1" ht="12">
      <c r="E565" s="128"/>
      <c r="F565" s="120"/>
      <c r="H565" s="175"/>
      <c r="I565" s="142"/>
      <c r="L565" s="138"/>
    </row>
    <row r="566" spans="5:12" s="78" customFormat="1" ht="12">
      <c r="E566" s="128"/>
      <c r="F566" s="120"/>
      <c r="H566" s="175"/>
      <c r="I566" s="142"/>
      <c r="L566" s="138"/>
    </row>
    <row r="567" spans="5:12" s="78" customFormat="1" ht="12">
      <c r="E567" s="128"/>
      <c r="F567" s="120"/>
      <c r="H567" s="175"/>
      <c r="I567" s="142"/>
      <c r="L567" s="138"/>
    </row>
    <row r="568" spans="5:12" s="78" customFormat="1" ht="12">
      <c r="E568" s="128"/>
      <c r="F568" s="120"/>
      <c r="H568" s="175"/>
      <c r="I568" s="142"/>
      <c r="L568" s="138"/>
    </row>
    <row r="569" spans="5:12" s="78" customFormat="1" ht="12">
      <c r="E569" s="128"/>
      <c r="F569" s="120"/>
      <c r="H569" s="175"/>
      <c r="I569" s="142"/>
      <c r="L569" s="138"/>
    </row>
    <row r="570" spans="5:12" s="78" customFormat="1" ht="12">
      <c r="E570" s="128"/>
      <c r="F570" s="120"/>
      <c r="H570" s="175"/>
      <c r="I570" s="142"/>
      <c r="L570" s="138"/>
    </row>
    <row r="571" spans="5:12" s="78" customFormat="1" ht="12">
      <c r="E571" s="128"/>
      <c r="F571" s="120"/>
      <c r="H571" s="175"/>
      <c r="I571" s="142"/>
      <c r="L571" s="138"/>
    </row>
    <row r="572" spans="5:12" s="78" customFormat="1" ht="12">
      <c r="E572" s="128"/>
      <c r="F572" s="120"/>
      <c r="H572" s="175"/>
      <c r="I572" s="142"/>
      <c r="L572" s="138"/>
    </row>
    <row r="573" spans="5:12" s="78" customFormat="1" ht="12">
      <c r="E573" s="128"/>
      <c r="F573" s="120"/>
      <c r="H573" s="175"/>
      <c r="I573" s="142"/>
      <c r="L573" s="138"/>
    </row>
    <row r="574" spans="5:12" s="78" customFormat="1" ht="12">
      <c r="E574" s="128"/>
      <c r="F574" s="120"/>
      <c r="H574" s="175"/>
      <c r="I574" s="142"/>
      <c r="L574" s="138"/>
    </row>
    <row r="575" spans="5:12" s="78" customFormat="1" ht="12">
      <c r="E575" s="128"/>
      <c r="F575" s="120"/>
      <c r="H575" s="175"/>
      <c r="I575" s="142"/>
      <c r="L575" s="138"/>
    </row>
    <row r="576" spans="5:12" s="78" customFormat="1" ht="12">
      <c r="E576" s="128"/>
      <c r="F576" s="120"/>
      <c r="H576" s="175"/>
      <c r="I576" s="142"/>
      <c r="L576" s="138"/>
    </row>
    <row r="577" spans="5:12" s="78" customFormat="1" ht="12">
      <c r="E577" s="128"/>
      <c r="F577" s="120"/>
      <c r="H577" s="175"/>
      <c r="I577" s="142"/>
      <c r="L577" s="138"/>
    </row>
    <row r="578" spans="5:12" s="78" customFormat="1" ht="12">
      <c r="E578" s="128"/>
      <c r="F578" s="120"/>
      <c r="H578" s="175"/>
      <c r="I578" s="142"/>
      <c r="L578" s="138"/>
    </row>
    <row r="579" spans="5:12" s="78" customFormat="1" ht="12">
      <c r="E579" s="128"/>
      <c r="F579" s="120"/>
      <c r="H579" s="175"/>
      <c r="I579" s="142"/>
      <c r="L579" s="138"/>
    </row>
    <row r="580" spans="5:12" s="78" customFormat="1" ht="12">
      <c r="E580" s="128"/>
      <c r="F580" s="120"/>
      <c r="H580" s="175"/>
      <c r="I580" s="142"/>
      <c r="L580" s="138"/>
    </row>
    <row r="581" spans="5:12" s="78" customFormat="1" ht="12">
      <c r="E581" s="128"/>
      <c r="F581" s="120"/>
      <c r="H581" s="175"/>
      <c r="I581" s="142"/>
      <c r="L581" s="138"/>
    </row>
    <row r="582" spans="5:12" s="78" customFormat="1" ht="12">
      <c r="E582" s="128"/>
      <c r="F582" s="120"/>
      <c r="H582" s="175"/>
      <c r="I582" s="142"/>
      <c r="L582" s="138"/>
    </row>
    <row r="583" spans="5:12" s="78" customFormat="1" ht="12">
      <c r="E583" s="128"/>
      <c r="F583" s="120"/>
      <c r="H583" s="175"/>
      <c r="I583" s="142"/>
      <c r="L583" s="138"/>
    </row>
    <row r="584" spans="5:12" s="78" customFormat="1" ht="12">
      <c r="E584" s="128"/>
      <c r="F584" s="120"/>
      <c r="H584" s="175"/>
      <c r="I584" s="142"/>
      <c r="L584" s="138"/>
    </row>
    <row r="585" spans="5:12" s="78" customFormat="1" ht="12">
      <c r="E585" s="128"/>
      <c r="F585" s="120"/>
      <c r="H585" s="175"/>
      <c r="I585" s="142"/>
      <c r="L585" s="138"/>
    </row>
    <row r="586" spans="5:12" s="78" customFormat="1" ht="12">
      <c r="E586" s="128"/>
      <c r="F586" s="120"/>
      <c r="H586" s="175"/>
      <c r="I586" s="142"/>
      <c r="L586" s="138"/>
    </row>
    <row r="587" spans="5:12" s="78" customFormat="1" ht="12">
      <c r="E587" s="128"/>
      <c r="F587" s="120"/>
      <c r="H587" s="175"/>
      <c r="I587" s="142"/>
      <c r="L587" s="138"/>
    </row>
    <row r="588" spans="5:12" s="78" customFormat="1" ht="12">
      <c r="E588" s="128"/>
      <c r="F588" s="120"/>
      <c r="H588" s="175"/>
      <c r="I588" s="142"/>
      <c r="L588" s="138"/>
    </row>
    <row r="589" spans="5:12" s="78" customFormat="1" ht="12">
      <c r="E589" s="128"/>
      <c r="F589" s="120"/>
      <c r="H589" s="175"/>
      <c r="I589" s="142"/>
      <c r="L589" s="138"/>
    </row>
    <row r="590" spans="5:12" s="78" customFormat="1" ht="12">
      <c r="E590" s="128"/>
      <c r="F590" s="120"/>
      <c r="H590" s="175"/>
      <c r="I590" s="142"/>
      <c r="L590" s="138"/>
    </row>
    <row r="591" spans="5:12" s="78" customFormat="1" ht="12">
      <c r="E591" s="128"/>
      <c r="F591" s="120"/>
      <c r="H591" s="175"/>
      <c r="I591" s="142"/>
      <c r="L591" s="138"/>
    </row>
    <row r="592" spans="5:12" s="78" customFormat="1" ht="12">
      <c r="E592" s="128"/>
      <c r="F592" s="120"/>
      <c r="H592" s="175"/>
      <c r="I592" s="142"/>
      <c r="L592" s="138"/>
    </row>
    <row r="593" spans="5:12" s="78" customFormat="1" ht="12">
      <c r="E593" s="128"/>
      <c r="F593" s="120"/>
      <c r="H593" s="175"/>
      <c r="I593" s="142"/>
      <c r="L593" s="138"/>
    </row>
    <row r="594" spans="5:12" s="78" customFormat="1" ht="12">
      <c r="E594" s="128"/>
      <c r="F594" s="120"/>
      <c r="H594" s="175"/>
      <c r="I594" s="142"/>
      <c r="L594" s="138"/>
    </row>
    <row r="595" spans="5:12" s="78" customFormat="1" ht="12">
      <c r="E595" s="128"/>
      <c r="F595" s="120"/>
      <c r="H595" s="175"/>
      <c r="I595" s="142"/>
      <c r="L595" s="138"/>
    </row>
    <row r="596" spans="5:12" s="78" customFormat="1" ht="12">
      <c r="E596" s="128"/>
      <c r="F596" s="120"/>
      <c r="H596" s="175"/>
      <c r="I596" s="142"/>
      <c r="L596" s="138"/>
    </row>
    <row r="597" spans="5:12" s="78" customFormat="1" ht="12">
      <c r="E597" s="128"/>
      <c r="F597" s="120"/>
      <c r="H597" s="175"/>
      <c r="I597" s="142"/>
      <c r="L597" s="138"/>
    </row>
    <row r="598" spans="5:12" s="78" customFormat="1" ht="12">
      <c r="E598" s="128"/>
      <c r="F598" s="120"/>
      <c r="H598" s="175"/>
      <c r="I598" s="142"/>
      <c r="L598" s="138"/>
    </row>
    <row r="599" spans="5:12" s="78" customFormat="1" ht="12">
      <c r="E599" s="128"/>
      <c r="F599" s="120"/>
      <c r="H599" s="175"/>
      <c r="I599" s="142"/>
      <c r="L599" s="138"/>
    </row>
    <row r="600" spans="5:12" s="78" customFormat="1" ht="12">
      <c r="E600" s="128"/>
      <c r="F600" s="120"/>
      <c r="H600" s="175"/>
      <c r="I600" s="142"/>
      <c r="L600" s="138"/>
    </row>
    <row r="601" spans="5:12" s="78" customFormat="1" ht="12">
      <c r="E601" s="128"/>
      <c r="F601" s="120"/>
      <c r="H601" s="175"/>
      <c r="I601" s="142"/>
      <c r="L601" s="138"/>
    </row>
    <row r="602" spans="5:12" s="78" customFormat="1" ht="12">
      <c r="E602" s="128"/>
      <c r="F602" s="120"/>
      <c r="H602" s="175"/>
      <c r="I602" s="142"/>
      <c r="L602" s="138"/>
    </row>
    <row r="603" spans="5:12" s="78" customFormat="1" ht="12">
      <c r="E603" s="128"/>
      <c r="F603" s="120"/>
      <c r="H603" s="175"/>
      <c r="I603" s="142"/>
      <c r="L603" s="138"/>
    </row>
    <row r="604" spans="5:12" s="78" customFormat="1" ht="12">
      <c r="E604" s="128"/>
      <c r="F604" s="120"/>
      <c r="H604" s="175"/>
      <c r="I604" s="142"/>
      <c r="L604" s="138"/>
    </row>
    <row r="605" spans="5:12" s="78" customFormat="1" ht="12">
      <c r="E605" s="128"/>
      <c r="F605" s="120"/>
      <c r="H605" s="175"/>
      <c r="I605" s="142"/>
      <c r="L605" s="138"/>
    </row>
    <row r="606" spans="5:12" s="78" customFormat="1" ht="12">
      <c r="E606" s="128"/>
      <c r="F606" s="120"/>
      <c r="H606" s="175"/>
      <c r="I606" s="142"/>
      <c r="L606" s="138"/>
    </row>
    <row r="607" spans="5:12" s="78" customFormat="1" ht="12">
      <c r="E607" s="128"/>
      <c r="F607" s="120"/>
      <c r="H607" s="175"/>
      <c r="I607" s="142"/>
      <c r="L607" s="138"/>
    </row>
    <row r="608" spans="5:12" s="78" customFormat="1" ht="12">
      <c r="E608" s="128"/>
      <c r="F608" s="120"/>
      <c r="H608" s="175"/>
      <c r="I608" s="142"/>
      <c r="L608" s="138"/>
    </row>
    <row r="609" spans="5:12" s="78" customFormat="1" ht="12">
      <c r="E609" s="128"/>
      <c r="F609" s="120"/>
      <c r="H609" s="175"/>
      <c r="I609" s="142"/>
      <c r="L609" s="138"/>
    </row>
    <row r="610" spans="5:12" s="78" customFormat="1" ht="12">
      <c r="E610" s="128"/>
      <c r="F610" s="120"/>
      <c r="H610" s="175"/>
      <c r="I610" s="142"/>
      <c r="L610" s="138"/>
    </row>
    <row r="611" spans="5:12" s="78" customFormat="1" ht="12">
      <c r="E611" s="128"/>
      <c r="F611" s="120"/>
      <c r="H611" s="175"/>
      <c r="I611" s="142"/>
      <c r="L611" s="138"/>
    </row>
    <row r="612" spans="5:12" s="78" customFormat="1" ht="12">
      <c r="E612" s="128"/>
      <c r="F612" s="120"/>
      <c r="H612" s="175"/>
      <c r="I612" s="142"/>
      <c r="L612" s="138"/>
    </row>
    <row r="613" spans="5:12" s="78" customFormat="1" ht="12">
      <c r="E613" s="128"/>
      <c r="F613" s="120"/>
      <c r="H613" s="175"/>
      <c r="I613" s="142"/>
      <c r="L613" s="138"/>
    </row>
    <row r="614" spans="5:12" s="78" customFormat="1" ht="12">
      <c r="E614" s="128"/>
      <c r="F614" s="120"/>
      <c r="H614" s="175"/>
      <c r="I614" s="142"/>
      <c r="L614" s="138"/>
    </row>
    <row r="615" spans="5:12" s="78" customFormat="1" ht="12">
      <c r="E615" s="128"/>
      <c r="F615" s="120"/>
      <c r="H615" s="175"/>
      <c r="I615" s="142"/>
      <c r="L615" s="138"/>
    </row>
    <row r="616" spans="5:12" s="78" customFormat="1" ht="12">
      <c r="E616" s="128"/>
      <c r="F616" s="120"/>
      <c r="H616" s="175"/>
      <c r="I616" s="142"/>
      <c r="L616" s="138"/>
    </row>
    <row r="617" spans="5:12" s="78" customFormat="1" ht="12">
      <c r="E617" s="128"/>
      <c r="F617" s="120"/>
      <c r="H617" s="175"/>
      <c r="I617" s="142"/>
      <c r="L617" s="138"/>
    </row>
    <row r="618" spans="5:12" s="78" customFormat="1" ht="12">
      <c r="E618" s="128"/>
      <c r="F618" s="120"/>
      <c r="H618" s="175"/>
      <c r="I618" s="142"/>
      <c r="L618" s="138"/>
    </row>
    <row r="619" spans="5:12" s="78" customFormat="1" ht="12">
      <c r="E619" s="128"/>
      <c r="F619" s="120"/>
      <c r="H619" s="175"/>
      <c r="I619" s="142"/>
      <c r="L619" s="138"/>
    </row>
    <row r="620" spans="5:12" s="78" customFormat="1" ht="12">
      <c r="E620" s="128"/>
      <c r="F620" s="120"/>
      <c r="H620" s="175"/>
      <c r="I620" s="142"/>
      <c r="L620" s="138"/>
    </row>
    <row r="621" spans="5:12" s="78" customFormat="1" ht="12">
      <c r="E621" s="128"/>
      <c r="F621" s="120"/>
      <c r="H621" s="175"/>
      <c r="I621" s="142"/>
      <c r="L621" s="138"/>
    </row>
    <row r="622" spans="5:12" s="78" customFormat="1" ht="12">
      <c r="E622" s="128"/>
      <c r="F622" s="120"/>
      <c r="H622" s="175"/>
      <c r="I622" s="142"/>
      <c r="L622" s="138"/>
    </row>
    <row r="623" spans="5:12" s="78" customFormat="1" ht="12">
      <c r="E623" s="128"/>
      <c r="F623" s="120"/>
      <c r="H623" s="175"/>
      <c r="I623" s="142"/>
      <c r="L623" s="138"/>
    </row>
    <row r="624" spans="5:12" s="78" customFormat="1" ht="12">
      <c r="E624" s="128"/>
      <c r="F624" s="120"/>
      <c r="H624" s="175"/>
      <c r="I624" s="142"/>
      <c r="L624" s="138"/>
    </row>
    <row r="625" spans="5:12" s="78" customFormat="1" ht="12">
      <c r="E625" s="128"/>
      <c r="F625" s="120"/>
      <c r="H625" s="175"/>
      <c r="I625" s="142"/>
      <c r="L625" s="138"/>
    </row>
    <row r="626" spans="5:12" s="78" customFormat="1" ht="12">
      <c r="E626" s="128"/>
      <c r="F626" s="120"/>
      <c r="H626" s="175"/>
      <c r="I626" s="142"/>
      <c r="L626" s="138"/>
    </row>
    <row r="627" spans="5:12" s="78" customFormat="1" ht="12">
      <c r="E627" s="128"/>
      <c r="F627" s="120"/>
      <c r="H627" s="175"/>
      <c r="I627" s="142"/>
      <c r="L627" s="138"/>
    </row>
    <row r="628" spans="5:12" s="78" customFormat="1" ht="12">
      <c r="E628" s="128"/>
      <c r="F628" s="120"/>
      <c r="H628" s="175"/>
      <c r="I628" s="142"/>
      <c r="L628" s="138"/>
    </row>
    <row r="629" spans="5:12" s="78" customFormat="1" ht="12">
      <c r="E629" s="128"/>
      <c r="F629" s="120"/>
      <c r="H629" s="175"/>
      <c r="I629" s="142"/>
      <c r="L629" s="138"/>
    </row>
    <row r="630" spans="5:12" s="78" customFormat="1" ht="12">
      <c r="E630" s="128"/>
      <c r="F630" s="120"/>
      <c r="H630" s="175"/>
      <c r="I630" s="142"/>
      <c r="L630" s="138"/>
    </row>
    <row r="631" spans="5:12" s="78" customFormat="1" ht="12">
      <c r="E631" s="128"/>
      <c r="F631" s="120"/>
      <c r="H631" s="175"/>
      <c r="I631" s="142"/>
      <c r="L631" s="138"/>
    </row>
    <row r="632" spans="5:12" s="78" customFormat="1" ht="12">
      <c r="E632" s="128"/>
      <c r="F632" s="120"/>
      <c r="H632" s="175"/>
      <c r="I632" s="142"/>
      <c r="L632" s="138"/>
    </row>
    <row r="633" spans="5:12" s="78" customFormat="1" ht="12">
      <c r="E633" s="128"/>
      <c r="F633" s="120"/>
      <c r="H633" s="175"/>
      <c r="I633" s="142"/>
      <c r="L633" s="138"/>
    </row>
    <row r="634" spans="5:12" s="78" customFormat="1" ht="12">
      <c r="E634" s="128"/>
      <c r="F634" s="120"/>
      <c r="H634" s="175"/>
      <c r="I634" s="142"/>
      <c r="L634" s="138"/>
    </row>
    <row r="635" spans="5:12" s="78" customFormat="1" ht="12">
      <c r="E635" s="128"/>
      <c r="F635" s="120"/>
      <c r="H635" s="175"/>
      <c r="I635" s="142"/>
      <c r="L635" s="138"/>
    </row>
    <row r="636" spans="5:12" s="78" customFormat="1" ht="12">
      <c r="E636" s="128"/>
      <c r="F636" s="120"/>
      <c r="H636" s="175"/>
      <c r="I636" s="142"/>
      <c r="L636" s="138"/>
    </row>
    <row r="637" spans="5:12" s="78" customFormat="1" ht="12">
      <c r="E637" s="128"/>
      <c r="F637" s="120"/>
      <c r="H637" s="175"/>
      <c r="I637" s="142"/>
      <c r="L637" s="138"/>
    </row>
    <row r="638" spans="5:12" s="78" customFormat="1" ht="12">
      <c r="E638" s="128"/>
      <c r="F638" s="120"/>
      <c r="H638" s="175"/>
      <c r="I638" s="142"/>
      <c r="L638" s="138"/>
    </row>
    <row r="639" spans="5:12" s="78" customFormat="1" ht="12">
      <c r="E639" s="128"/>
      <c r="F639" s="120"/>
      <c r="H639" s="175"/>
      <c r="I639" s="142"/>
      <c r="L639" s="138"/>
    </row>
    <row r="640" spans="5:12" s="78" customFormat="1" ht="12">
      <c r="E640" s="128"/>
      <c r="F640" s="120"/>
      <c r="H640" s="175"/>
      <c r="I640" s="142"/>
      <c r="L640" s="138"/>
    </row>
    <row r="641" spans="5:12" s="78" customFormat="1" ht="12">
      <c r="E641" s="128"/>
      <c r="F641" s="120"/>
      <c r="H641" s="175"/>
      <c r="I641" s="142"/>
      <c r="L641" s="138"/>
    </row>
    <row r="642" spans="5:12" s="78" customFormat="1" ht="12">
      <c r="E642" s="128"/>
      <c r="F642" s="120"/>
      <c r="H642" s="175"/>
      <c r="I642" s="142"/>
      <c r="L642" s="138"/>
    </row>
    <row r="643" spans="5:12" s="78" customFormat="1" ht="12">
      <c r="E643" s="128"/>
      <c r="F643" s="120"/>
      <c r="H643" s="175"/>
      <c r="I643" s="142"/>
      <c r="L643" s="138"/>
    </row>
    <row r="644" spans="5:12" s="78" customFormat="1" ht="12">
      <c r="E644" s="128"/>
      <c r="F644" s="120"/>
      <c r="H644" s="175"/>
      <c r="I644" s="142"/>
      <c r="L644" s="138"/>
    </row>
    <row r="645" spans="5:12" s="78" customFormat="1" ht="12">
      <c r="E645" s="128"/>
      <c r="F645" s="120"/>
      <c r="H645" s="175"/>
      <c r="I645" s="142"/>
      <c r="L645" s="138"/>
    </row>
    <row r="646" spans="5:12" s="78" customFormat="1" ht="12">
      <c r="E646" s="128"/>
      <c r="F646" s="120"/>
      <c r="H646" s="175"/>
      <c r="I646" s="142"/>
      <c r="L646" s="138"/>
    </row>
    <row r="647" spans="5:12" s="78" customFormat="1" ht="12">
      <c r="E647" s="128"/>
      <c r="F647" s="120"/>
      <c r="H647" s="175"/>
      <c r="I647" s="142"/>
      <c r="L647" s="138"/>
    </row>
    <row r="648" spans="5:12" s="78" customFormat="1" ht="12">
      <c r="E648" s="128"/>
      <c r="F648" s="120"/>
      <c r="H648" s="175"/>
      <c r="I648" s="142"/>
      <c r="L648" s="138"/>
    </row>
    <row r="649" spans="5:12" s="78" customFormat="1" ht="12">
      <c r="E649" s="128"/>
      <c r="F649" s="120"/>
      <c r="H649" s="175"/>
      <c r="I649" s="142"/>
      <c r="L649" s="138"/>
    </row>
    <row r="650" spans="5:12" s="78" customFormat="1" ht="12">
      <c r="E650" s="128"/>
      <c r="F650" s="120"/>
      <c r="H650" s="175"/>
      <c r="I650" s="142"/>
      <c r="L650" s="138"/>
    </row>
    <row r="651" spans="5:12" s="78" customFormat="1" ht="12">
      <c r="E651" s="128"/>
      <c r="F651" s="120"/>
      <c r="H651" s="175"/>
      <c r="I651" s="142"/>
      <c r="L651" s="138"/>
    </row>
    <row r="652" spans="5:12" s="78" customFormat="1" ht="12">
      <c r="E652" s="128"/>
      <c r="F652" s="120"/>
      <c r="H652" s="175"/>
      <c r="I652" s="142"/>
      <c r="L652" s="138"/>
    </row>
    <row r="653" spans="5:12" s="78" customFormat="1" ht="12">
      <c r="E653" s="128"/>
      <c r="F653" s="120"/>
      <c r="H653" s="175"/>
      <c r="I653" s="142"/>
      <c r="L653" s="138"/>
    </row>
    <row r="654" spans="5:12" s="78" customFormat="1" ht="12">
      <c r="E654" s="128"/>
      <c r="F654" s="120"/>
      <c r="H654" s="175"/>
      <c r="I654" s="142"/>
      <c r="L654" s="138"/>
    </row>
    <row r="655" spans="5:12" s="78" customFormat="1" ht="12">
      <c r="E655" s="128"/>
      <c r="F655" s="120"/>
      <c r="H655" s="175"/>
      <c r="I655" s="142"/>
      <c r="L655" s="138"/>
    </row>
    <row r="656" spans="5:12" s="78" customFormat="1" ht="12">
      <c r="E656" s="128"/>
      <c r="F656" s="120"/>
      <c r="H656" s="175"/>
      <c r="I656" s="142"/>
      <c r="L656" s="138"/>
    </row>
    <row r="657" spans="5:12" s="78" customFormat="1" ht="12">
      <c r="E657" s="128"/>
      <c r="F657" s="120"/>
      <c r="H657" s="175"/>
      <c r="I657" s="142"/>
      <c r="L657" s="138"/>
    </row>
    <row r="658" spans="5:12" s="78" customFormat="1" ht="12">
      <c r="E658" s="128"/>
      <c r="F658" s="120"/>
      <c r="H658" s="175"/>
      <c r="I658" s="142"/>
      <c r="L658" s="138"/>
    </row>
    <row r="659" spans="5:12" s="78" customFormat="1" ht="12">
      <c r="E659" s="128"/>
      <c r="F659" s="120"/>
      <c r="H659" s="175"/>
      <c r="I659" s="142"/>
      <c r="L659" s="138"/>
    </row>
    <row r="660" spans="5:12" s="78" customFormat="1" ht="12">
      <c r="E660" s="128"/>
      <c r="F660" s="120"/>
      <c r="H660" s="175"/>
      <c r="I660" s="142"/>
      <c r="L660" s="138"/>
    </row>
    <row r="661" spans="5:12" s="78" customFormat="1" ht="12">
      <c r="E661" s="128"/>
      <c r="F661" s="120"/>
      <c r="H661" s="175"/>
      <c r="I661" s="142"/>
      <c r="L661" s="138"/>
    </row>
    <row r="662" spans="5:12" s="78" customFormat="1" ht="12">
      <c r="E662" s="128"/>
      <c r="F662" s="120"/>
      <c r="H662" s="175"/>
      <c r="I662" s="142"/>
      <c r="L662" s="138"/>
    </row>
    <row r="663" spans="5:12" s="78" customFormat="1" ht="12">
      <c r="E663" s="128"/>
      <c r="F663" s="120"/>
      <c r="H663" s="175"/>
      <c r="I663" s="142"/>
      <c r="L663" s="138"/>
    </row>
    <row r="664" spans="5:12" s="78" customFormat="1" ht="12">
      <c r="E664" s="128"/>
      <c r="F664" s="120"/>
      <c r="H664" s="175"/>
      <c r="I664" s="142"/>
      <c r="L664" s="138"/>
    </row>
    <row r="665" spans="5:12" s="78" customFormat="1" ht="12">
      <c r="E665" s="128"/>
      <c r="F665" s="120"/>
      <c r="H665" s="175"/>
      <c r="I665" s="142"/>
      <c r="L665" s="138"/>
    </row>
    <row r="666" spans="5:12" s="78" customFormat="1" ht="12">
      <c r="E666" s="128"/>
      <c r="F666" s="120"/>
      <c r="H666" s="175"/>
      <c r="I666" s="142"/>
      <c r="L666" s="138"/>
    </row>
    <row r="667" spans="5:12" s="78" customFormat="1" ht="12">
      <c r="E667" s="128"/>
      <c r="F667" s="120"/>
      <c r="H667" s="175"/>
      <c r="I667" s="142"/>
      <c r="L667" s="138"/>
    </row>
    <row r="668" spans="5:12" s="78" customFormat="1" ht="12">
      <c r="E668" s="128"/>
      <c r="F668" s="120"/>
      <c r="H668" s="175"/>
      <c r="I668" s="142"/>
      <c r="L668" s="138"/>
    </row>
    <row r="669" spans="5:12" s="78" customFormat="1" ht="12">
      <c r="E669" s="128"/>
      <c r="F669" s="120"/>
      <c r="H669" s="175"/>
      <c r="I669" s="142"/>
      <c r="L669" s="138"/>
    </row>
    <row r="670" spans="5:12" s="78" customFormat="1" ht="12">
      <c r="E670" s="128"/>
      <c r="F670" s="120"/>
      <c r="H670" s="175"/>
      <c r="I670" s="142"/>
      <c r="L670" s="138"/>
    </row>
    <row r="671" spans="5:12" s="78" customFormat="1" ht="12">
      <c r="E671" s="128"/>
      <c r="F671" s="120"/>
      <c r="H671" s="175"/>
      <c r="I671" s="142"/>
      <c r="L671" s="138"/>
    </row>
    <row r="672" spans="5:12" s="78" customFormat="1" ht="12">
      <c r="E672" s="128"/>
      <c r="F672" s="120"/>
      <c r="H672" s="175"/>
      <c r="I672" s="142"/>
      <c r="L672" s="138"/>
    </row>
    <row r="673" spans="5:12" s="78" customFormat="1" ht="12">
      <c r="E673" s="128"/>
      <c r="F673" s="120"/>
      <c r="H673" s="175"/>
      <c r="I673" s="142"/>
      <c r="L673" s="138"/>
    </row>
    <row r="674" spans="5:12" s="78" customFormat="1" ht="12">
      <c r="E674" s="128"/>
      <c r="F674" s="120"/>
      <c r="H674" s="175"/>
      <c r="I674" s="142"/>
      <c r="L674" s="138"/>
    </row>
    <row r="675" spans="5:12" s="78" customFormat="1" ht="12">
      <c r="E675" s="128"/>
      <c r="F675" s="120"/>
      <c r="H675" s="175"/>
      <c r="I675" s="142"/>
      <c r="L675" s="138"/>
    </row>
    <row r="676" spans="5:12" s="78" customFormat="1" ht="12">
      <c r="E676" s="128"/>
      <c r="F676" s="120"/>
      <c r="H676" s="175"/>
      <c r="I676" s="142"/>
      <c r="L676" s="138"/>
    </row>
    <row r="677" spans="5:12" s="78" customFormat="1" ht="12">
      <c r="E677" s="128"/>
      <c r="F677" s="120"/>
      <c r="H677" s="175"/>
      <c r="I677" s="142"/>
      <c r="L677" s="138"/>
    </row>
    <row r="678" spans="5:12" s="78" customFormat="1" ht="12">
      <c r="E678" s="128"/>
      <c r="F678" s="120"/>
      <c r="H678" s="175"/>
      <c r="I678" s="142"/>
      <c r="L678" s="138"/>
    </row>
    <row r="679" spans="5:12" s="78" customFormat="1" ht="12">
      <c r="E679" s="128"/>
      <c r="F679" s="120"/>
      <c r="H679" s="175"/>
      <c r="I679" s="142"/>
      <c r="L679" s="138"/>
    </row>
    <row r="680" spans="5:12" s="78" customFormat="1" ht="12">
      <c r="E680" s="128"/>
      <c r="F680" s="120"/>
      <c r="H680" s="175"/>
      <c r="I680" s="142"/>
      <c r="L680" s="138"/>
    </row>
    <row r="681" spans="5:12" s="78" customFormat="1" ht="12">
      <c r="E681" s="128"/>
      <c r="F681" s="120"/>
      <c r="H681" s="175"/>
      <c r="I681" s="142"/>
      <c r="L681" s="138"/>
    </row>
    <row r="682" spans="5:12" s="78" customFormat="1" ht="12">
      <c r="E682" s="128"/>
      <c r="F682" s="120"/>
      <c r="H682" s="175"/>
      <c r="I682" s="142"/>
      <c r="L682" s="138"/>
    </row>
    <row r="683" spans="5:12" s="78" customFormat="1" ht="12">
      <c r="E683" s="128"/>
      <c r="F683" s="120"/>
      <c r="H683" s="175"/>
      <c r="I683" s="142"/>
      <c r="L683" s="138"/>
    </row>
    <row r="684" spans="5:12" s="78" customFormat="1" ht="12">
      <c r="E684" s="128"/>
      <c r="F684" s="120"/>
      <c r="H684" s="175"/>
      <c r="I684" s="142"/>
      <c r="L684" s="138"/>
    </row>
    <row r="685" spans="5:12" s="78" customFormat="1" ht="12">
      <c r="E685" s="128"/>
      <c r="F685" s="120"/>
      <c r="H685" s="175"/>
      <c r="I685" s="142"/>
      <c r="L685" s="138"/>
    </row>
    <row r="686" spans="5:12" s="78" customFormat="1" ht="12">
      <c r="E686" s="128"/>
      <c r="F686" s="120"/>
      <c r="H686" s="175"/>
      <c r="I686" s="142"/>
      <c r="L686" s="138"/>
    </row>
    <row r="687" spans="5:12" s="78" customFormat="1" ht="12">
      <c r="E687" s="128"/>
      <c r="F687" s="120"/>
      <c r="H687" s="175"/>
      <c r="I687" s="142"/>
      <c r="L687" s="138"/>
    </row>
    <row r="688" spans="5:12" s="78" customFormat="1" ht="12">
      <c r="E688" s="128"/>
      <c r="F688" s="120"/>
      <c r="H688" s="175"/>
      <c r="I688" s="142"/>
      <c r="L688" s="138"/>
    </row>
    <row r="689" spans="5:12" s="78" customFormat="1" ht="12">
      <c r="E689" s="128"/>
      <c r="F689" s="120"/>
      <c r="H689" s="175"/>
      <c r="I689" s="142"/>
      <c r="L689" s="138"/>
    </row>
    <row r="690" spans="5:12" s="78" customFormat="1" ht="12">
      <c r="E690" s="128"/>
      <c r="F690" s="120"/>
      <c r="H690" s="175"/>
      <c r="I690" s="142"/>
      <c r="L690" s="138"/>
    </row>
    <row r="691" spans="5:12" s="78" customFormat="1" ht="12">
      <c r="E691" s="128"/>
      <c r="F691" s="120"/>
      <c r="H691" s="175"/>
      <c r="I691" s="142"/>
      <c r="L691" s="138"/>
    </row>
    <row r="692" spans="5:12" s="78" customFormat="1" ht="12">
      <c r="E692" s="128"/>
      <c r="F692" s="120"/>
      <c r="H692" s="175"/>
      <c r="I692" s="142"/>
      <c r="L692" s="138"/>
    </row>
    <row r="693" spans="5:12" s="78" customFormat="1" ht="12">
      <c r="E693" s="128"/>
      <c r="F693" s="120"/>
      <c r="H693" s="175"/>
      <c r="I693" s="142"/>
      <c r="L693" s="138"/>
    </row>
    <row r="694" spans="5:12" s="78" customFormat="1" ht="12">
      <c r="E694" s="128"/>
      <c r="F694" s="120"/>
      <c r="H694" s="175"/>
      <c r="I694" s="142"/>
      <c r="L694" s="138"/>
    </row>
    <row r="695" spans="5:12" s="78" customFormat="1" ht="12">
      <c r="E695" s="128"/>
      <c r="F695" s="120"/>
      <c r="H695" s="175"/>
      <c r="I695" s="142"/>
      <c r="L695" s="138"/>
    </row>
    <row r="696" spans="5:12" s="78" customFormat="1" ht="12">
      <c r="E696" s="128"/>
      <c r="F696" s="120"/>
      <c r="H696" s="175"/>
      <c r="I696" s="142"/>
      <c r="L696" s="138"/>
    </row>
    <row r="697" spans="5:12" s="78" customFormat="1" ht="12">
      <c r="E697" s="128"/>
      <c r="F697" s="120"/>
      <c r="H697" s="175"/>
      <c r="I697" s="142"/>
      <c r="L697" s="138"/>
    </row>
    <row r="698" spans="5:12" s="78" customFormat="1" ht="12">
      <c r="E698" s="128"/>
      <c r="F698" s="120"/>
      <c r="H698" s="175"/>
      <c r="I698" s="142"/>
      <c r="L698" s="138"/>
    </row>
    <row r="699" spans="5:12" s="78" customFormat="1" ht="12">
      <c r="E699" s="128"/>
      <c r="F699" s="120"/>
      <c r="H699" s="175"/>
      <c r="I699" s="142"/>
      <c r="L699" s="138"/>
    </row>
    <row r="700" spans="5:12" s="78" customFormat="1" ht="12">
      <c r="E700" s="128"/>
      <c r="F700" s="120"/>
      <c r="H700" s="175"/>
      <c r="I700" s="142"/>
      <c r="L700" s="138"/>
    </row>
    <row r="701" spans="5:12" s="78" customFormat="1" ht="12">
      <c r="E701" s="128"/>
      <c r="F701" s="120"/>
      <c r="H701" s="175"/>
      <c r="I701" s="142"/>
      <c r="L701" s="138"/>
    </row>
    <row r="702" spans="5:12" s="78" customFormat="1" ht="12">
      <c r="E702" s="128"/>
      <c r="F702" s="120"/>
      <c r="H702" s="175"/>
      <c r="I702" s="142"/>
      <c r="L702" s="138"/>
    </row>
    <row r="703" spans="5:12" s="78" customFormat="1" ht="12">
      <c r="E703" s="128"/>
      <c r="F703" s="120"/>
      <c r="H703" s="175"/>
      <c r="I703" s="142"/>
      <c r="L703" s="138"/>
    </row>
    <row r="704" spans="5:12" s="78" customFormat="1" ht="12">
      <c r="E704" s="128"/>
      <c r="F704" s="120"/>
      <c r="H704" s="175"/>
      <c r="I704" s="142"/>
      <c r="L704" s="138"/>
    </row>
    <row r="705" spans="5:12" s="78" customFormat="1" ht="12">
      <c r="E705" s="128"/>
      <c r="F705" s="120"/>
      <c r="H705" s="175"/>
      <c r="I705" s="142"/>
      <c r="L705" s="138"/>
    </row>
    <row r="706" spans="5:12" s="78" customFormat="1" ht="12">
      <c r="E706" s="128"/>
      <c r="F706" s="120"/>
      <c r="H706" s="175"/>
      <c r="I706" s="142"/>
      <c r="L706" s="138"/>
    </row>
    <row r="707" spans="5:12" s="78" customFormat="1" ht="12">
      <c r="E707" s="128"/>
      <c r="F707" s="120"/>
      <c r="H707" s="175"/>
      <c r="I707" s="142"/>
      <c r="L707" s="138"/>
    </row>
    <row r="708" spans="5:12" s="78" customFormat="1" ht="12">
      <c r="E708" s="128"/>
      <c r="F708" s="120"/>
      <c r="H708" s="175"/>
      <c r="I708" s="142"/>
      <c r="L708" s="138"/>
    </row>
    <row r="709" spans="5:12" s="78" customFormat="1" ht="12">
      <c r="E709" s="128"/>
      <c r="F709" s="120"/>
      <c r="H709" s="175"/>
      <c r="I709" s="142"/>
      <c r="L709" s="138"/>
    </row>
    <row r="710" spans="5:12" s="78" customFormat="1" ht="12">
      <c r="E710" s="128"/>
      <c r="F710" s="120"/>
      <c r="H710" s="175"/>
      <c r="I710" s="142"/>
      <c r="L710" s="138"/>
    </row>
    <row r="711" spans="5:12" s="78" customFormat="1" ht="12">
      <c r="E711" s="128"/>
      <c r="F711" s="120"/>
      <c r="H711" s="175"/>
      <c r="I711" s="142"/>
      <c r="L711" s="138"/>
    </row>
    <row r="712" spans="5:12" s="78" customFormat="1" ht="12">
      <c r="E712" s="128"/>
      <c r="F712" s="120"/>
      <c r="H712" s="175"/>
      <c r="I712" s="142"/>
      <c r="L712" s="138"/>
    </row>
    <row r="713" spans="5:12" s="78" customFormat="1" ht="12">
      <c r="E713" s="128"/>
      <c r="F713" s="120"/>
      <c r="H713" s="175"/>
      <c r="I713" s="142"/>
      <c r="L713" s="138"/>
    </row>
    <row r="714" spans="5:12" s="78" customFormat="1" ht="12">
      <c r="E714" s="128"/>
      <c r="F714" s="120"/>
      <c r="H714" s="175"/>
      <c r="I714" s="142"/>
      <c r="L714" s="138"/>
    </row>
    <row r="715" spans="5:12" s="78" customFormat="1" ht="12">
      <c r="E715" s="128"/>
      <c r="F715" s="120"/>
      <c r="H715" s="175"/>
      <c r="I715" s="142"/>
      <c r="L715" s="138"/>
    </row>
    <row r="716" spans="5:12" s="78" customFormat="1" ht="12">
      <c r="E716" s="128"/>
      <c r="F716" s="120"/>
      <c r="H716" s="175"/>
      <c r="I716" s="142"/>
      <c r="L716" s="138"/>
    </row>
    <row r="717" spans="5:12" s="78" customFormat="1" ht="12">
      <c r="E717" s="128"/>
      <c r="F717" s="120"/>
      <c r="H717" s="175"/>
      <c r="I717" s="142"/>
      <c r="L717" s="138"/>
    </row>
    <row r="718" spans="5:12" s="78" customFormat="1" ht="12">
      <c r="E718" s="128"/>
      <c r="F718" s="120"/>
      <c r="H718" s="175"/>
      <c r="I718" s="142"/>
      <c r="L718" s="138"/>
    </row>
    <row r="719" spans="5:12" s="78" customFormat="1" ht="12">
      <c r="E719" s="128"/>
      <c r="F719" s="120"/>
      <c r="H719" s="175"/>
      <c r="I719" s="142"/>
      <c r="L719" s="138"/>
    </row>
    <row r="720" spans="5:12" s="78" customFormat="1" ht="12">
      <c r="E720" s="128"/>
      <c r="F720" s="120"/>
      <c r="H720" s="175"/>
      <c r="I720" s="142"/>
      <c r="L720" s="138"/>
    </row>
    <row r="721" spans="5:12" s="78" customFormat="1" ht="12">
      <c r="E721" s="128"/>
      <c r="F721" s="120"/>
      <c r="H721" s="175"/>
      <c r="I721" s="142"/>
      <c r="L721" s="138"/>
    </row>
    <row r="722" spans="5:12" s="78" customFormat="1" ht="12">
      <c r="E722" s="128"/>
      <c r="F722" s="120"/>
      <c r="H722" s="175"/>
      <c r="I722" s="142"/>
      <c r="L722" s="138"/>
    </row>
    <row r="723" spans="5:12" s="78" customFormat="1" ht="12">
      <c r="E723" s="128"/>
      <c r="F723" s="120"/>
      <c r="H723" s="175"/>
      <c r="I723" s="142"/>
      <c r="L723" s="138"/>
    </row>
    <row r="724" spans="5:12" s="78" customFormat="1" ht="12">
      <c r="E724" s="128"/>
      <c r="F724" s="120"/>
      <c r="H724" s="175"/>
      <c r="I724" s="142"/>
      <c r="L724" s="138"/>
    </row>
    <row r="725" spans="5:12" s="78" customFormat="1" ht="12">
      <c r="E725" s="128"/>
      <c r="F725" s="120"/>
      <c r="H725" s="175"/>
      <c r="I725" s="142"/>
      <c r="L725" s="138"/>
    </row>
    <row r="726" spans="5:12" s="78" customFormat="1" ht="12">
      <c r="E726" s="128"/>
      <c r="F726" s="120"/>
      <c r="H726" s="175"/>
      <c r="I726" s="142"/>
      <c r="L726" s="138"/>
    </row>
    <row r="727" spans="5:12" s="78" customFormat="1" ht="12">
      <c r="E727" s="128"/>
      <c r="F727" s="120"/>
      <c r="H727" s="175"/>
      <c r="I727" s="142"/>
      <c r="L727" s="138"/>
    </row>
    <row r="728" spans="5:12" s="78" customFormat="1" ht="12">
      <c r="E728" s="128"/>
      <c r="F728" s="120"/>
      <c r="H728" s="175"/>
      <c r="I728" s="142"/>
      <c r="L728" s="138"/>
    </row>
    <row r="729" spans="5:12" s="78" customFormat="1" ht="12">
      <c r="E729" s="128"/>
      <c r="F729" s="120"/>
      <c r="H729" s="175"/>
      <c r="I729" s="142"/>
      <c r="L729" s="138"/>
    </row>
    <row r="730" spans="5:12" s="78" customFormat="1" ht="12">
      <c r="E730" s="128"/>
      <c r="F730" s="120"/>
      <c r="H730" s="175"/>
      <c r="I730" s="142"/>
      <c r="L730" s="138"/>
    </row>
    <row r="731" spans="5:12" s="78" customFormat="1" ht="12">
      <c r="E731" s="128"/>
      <c r="F731" s="120"/>
      <c r="H731" s="175"/>
      <c r="I731" s="142"/>
      <c r="L731" s="138"/>
    </row>
    <row r="732" spans="5:12" s="78" customFormat="1" ht="12">
      <c r="E732" s="128"/>
      <c r="F732" s="120"/>
      <c r="H732" s="175"/>
      <c r="I732" s="142"/>
      <c r="L732" s="138"/>
    </row>
    <row r="733" spans="5:12" s="78" customFormat="1" ht="12">
      <c r="E733" s="128"/>
      <c r="F733" s="120"/>
      <c r="H733" s="175"/>
      <c r="I733" s="142"/>
      <c r="L733" s="138"/>
    </row>
    <row r="734" spans="5:12" s="78" customFormat="1" ht="12">
      <c r="E734" s="128"/>
      <c r="F734" s="120"/>
      <c r="H734" s="175"/>
      <c r="I734" s="142"/>
      <c r="L734" s="138"/>
    </row>
    <row r="735" spans="5:12" s="78" customFormat="1" ht="12">
      <c r="E735" s="128"/>
      <c r="F735" s="120"/>
      <c r="H735" s="175"/>
      <c r="I735" s="142"/>
      <c r="L735" s="138"/>
    </row>
    <row r="736" spans="5:12" s="78" customFormat="1" ht="12">
      <c r="E736" s="128"/>
      <c r="F736" s="120"/>
      <c r="H736" s="175"/>
      <c r="I736" s="142"/>
      <c r="L736" s="138"/>
    </row>
    <row r="737" spans="5:12" s="78" customFormat="1" ht="12">
      <c r="E737" s="128"/>
      <c r="F737" s="120"/>
      <c r="H737" s="175"/>
      <c r="I737" s="142"/>
      <c r="L737" s="138"/>
    </row>
    <row r="738" spans="5:12" s="78" customFormat="1" ht="12">
      <c r="E738" s="128"/>
      <c r="F738" s="120"/>
      <c r="H738" s="175"/>
      <c r="I738" s="142"/>
      <c r="L738" s="138"/>
    </row>
    <row r="739" spans="5:12" s="78" customFormat="1" ht="12">
      <c r="E739" s="128"/>
      <c r="F739" s="120"/>
      <c r="H739" s="175"/>
      <c r="I739" s="142"/>
      <c r="L739" s="138"/>
    </row>
    <row r="740" spans="5:12" s="78" customFormat="1" ht="12">
      <c r="E740" s="128"/>
      <c r="F740" s="120"/>
      <c r="H740" s="175"/>
      <c r="I740" s="142"/>
      <c r="L740" s="138"/>
    </row>
    <row r="741" spans="5:12" s="78" customFormat="1" ht="12">
      <c r="E741" s="128"/>
      <c r="F741" s="120"/>
      <c r="H741" s="175"/>
      <c r="I741" s="142"/>
      <c r="L741" s="138"/>
    </row>
    <row r="742" spans="5:12" s="78" customFormat="1" ht="12">
      <c r="E742" s="128"/>
      <c r="F742" s="120"/>
      <c r="H742" s="175"/>
      <c r="I742" s="142"/>
      <c r="L742" s="138"/>
    </row>
    <row r="743" spans="5:12" s="78" customFormat="1" ht="12">
      <c r="E743" s="128"/>
      <c r="F743" s="120"/>
      <c r="H743" s="175"/>
      <c r="I743" s="142"/>
      <c r="L743" s="138"/>
    </row>
  </sheetData>
  <sheetProtection/>
  <mergeCells count="4">
    <mergeCell ref="A2:F2"/>
    <mergeCell ref="A3:F3"/>
    <mergeCell ref="A5:F5"/>
    <mergeCell ref="A9:F9"/>
  </mergeCells>
  <printOptions horizontalCentered="1"/>
  <pageMargins left="0.31496062992125984" right="0.31496062992125984" top="0.54" bottom="0.5118110236220472" header="0.5" footer="0.31496062992125984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2013-04-15T14:43:41Z</cp:lastPrinted>
  <dcterms:created xsi:type="dcterms:W3CDTF">2006-09-16T00:00:00Z</dcterms:created>
  <dcterms:modified xsi:type="dcterms:W3CDTF">2013-04-17T10:25:13Z</dcterms:modified>
  <cp:category/>
  <cp:version/>
  <cp:contentType/>
  <cp:contentStatus/>
</cp:coreProperties>
</file>